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Til IDA.dk/Data til arkiv/2021/"/>
    </mc:Choice>
  </mc:AlternateContent>
  <xr:revisionPtr revIDLastSave="1" documentId="13_ncr:1_{596FCB42-BD9A-41BA-B914-0CC0552F9444}" xr6:coauthVersionLast="46" xr6:coauthVersionMax="46" xr10:uidLastSave="{0627AC21-A8D4-43EB-9079-C5C2A945D48E}"/>
  <bookViews>
    <workbookView xWindow="-110" yWindow="-110" windowWidth="19420" windowHeight="10420" xr2:uid="{9CA69323-6F9F-472A-A418-AB454FF2086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0" i="1" l="1"/>
  <c r="AC80" i="1" s="1"/>
  <c r="AA80" i="1"/>
  <c r="AC79" i="1"/>
  <c r="AB79" i="1"/>
  <c r="AA79" i="1"/>
  <c r="AE75" i="1"/>
  <c r="AF75" i="1" s="1"/>
  <c r="AD75" i="1"/>
  <c r="AB75" i="1"/>
  <c r="AC75" i="1" s="1"/>
  <c r="AA75" i="1"/>
  <c r="Y75" i="1"/>
  <c r="Z75" i="1" s="1"/>
  <c r="X75" i="1"/>
  <c r="V75" i="1"/>
  <c r="W75" i="1" s="1"/>
  <c r="U75" i="1"/>
  <c r="T75" i="1"/>
  <c r="S75" i="1"/>
  <c r="R75" i="1"/>
  <c r="P75" i="1"/>
  <c r="Q75" i="1" s="1"/>
  <c r="O75" i="1"/>
  <c r="M75" i="1"/>
  <c r="N75" i="1" s="1"/>
  <c r="L75" i="1"/>
  <c r="K75" i="1"/>
  <c r="J75" i="1"/>
  <c r="I75" i="1"/>
  <c r="G75" i="1"/>
  <c r="H75" i="1" s="1"/>
  <c r="F75" i="1"/>
  <c r="D75" i="1"/>
  <c r="E75" i="1" s="1"/>
  <c r="C75" i="1"/>
  <c r="AE74" i="1"/>
  <c r="AF74" i="1" s="1"/>
  <c r="AD74" i="1"/>
  <c r="AB74" i="1"/>
  <c r="AC74" i="1" s="1"/>
  <c r="AA74" i="1"/>
  <c r="Z74" i="1"/>
  <c r="Y74" i="1"/>
  <c r="X74" i="1"/>
  <c r="V74" i="1"/>
  <c r="W74" i="1" s="1"/>
  <c r="U74" i="1"/>
  <c r="S74" i="1"/>
  <c r="T74" i="1" s="1"/>
  <c r="R74" i="1"/>
  <c r="Q74" i="1"/>
  <c r="P74" i="1"/>
  <c r="O74" i="1"/>
  <c r="M74" i="1"/>
  <c r="N74" i="1" s="1"/>
  <c r="L74" i="1"/>
  <c r="J74" i="1"/>
  <c r="K74" i="1" s="1"/>
  <c r="I74" i="1"/>
  <c r="G74" i="1"/>
  <c r="H74" i="1" s="1"/>
  <c r="F74" i="1"/>
  <c r="D74" i="1"/>
  <c r="E74" i="1" s="1"/>
  <c r="C74" i="1"/>
  <c r="Z73" i="1"/>
  <c r="W73" i="1"/>
  <c r="T73" i="1"/>
  <c r="Q73" i="1"/>
  <c r="N73" i="1"/>
  <c r="K73" i="1"/>
  <c r="H73" i="1"/>
  <c r="AC72" i="1"/>
  <c r="Z72" i="1"/>
  <c r="W72" i="1"/>
  <c r="T72" i="1"/>
  <c r="Q72" i="1"/>
  <c r="N72" i="1"/>
  <c r="K72" i="1"/>
  <c r="H72" i="1"/>
  <c r="E72" i="1"/>
  <c r="AF71" i="1"/>
  <c r="AC71" i="1"/>
  <c r="Z71" i="1"/>
  <c r="W71" i="1"/>
  <c r="T71" i="1"/>
  <c r="Q71" i="1"/>
  <c r="N71" i="1"/>
  <c r="K71" i="1"/>
  <c r="H71" i="1"/>
  <c r="E71" i="1"/>
  <c r="AF70" i="1"/>
  <c r="AC70" i="1"/>
  <c r="Z70" i="1"/>
  <c r="W70" i="1"/>
  <c r="T70" i="1"/>
  <c r="Q70" i="1"/>
  <c r="N70" i="1"/>
  <c r="K70" i="1"/>
  <c r="H70" i="1"/>
  <c r="E70" i="1"/>
  <c r="AF69" i="1"/>
  <c r="AC69" i="1"/>
  <c r="Z69" i="1"/>
  <c r="W69" i="1"/>
  <c r="T69" i="1"/>
  <c r="AF68" i="1"/>
  <c r="AC68" i="1"/>
  <c r="Z68" i="1"/>
  <c r="W68" i="1"/>
  <c r="T68" i="1"/>
  <c r="AC67" i="1"/>
  <c r="Z67" i="1"/>
  <c r="W67" i="1"/>
  <c r="T67" i="1"/>
  <c r="Q67" i="1"/>
  <c r="N67" i="1"/>
  <c r="K67" i="1"/>
  <c r="H67" i="1"/>
  <c r="E67" i="1"/>
  <c r="AC66" i="1"/>
  <c r="Z66" i="1"/>
  <c r="W66" i="1"/>
  <c r="T66" i="1"/>
  <c r="Q66" i="1"/>
  <c r="N66" i="1"/>
  <c r="K66" i="1"/>
  <c r="H66" i="1"/>
  <c r="E66" i="1"/>
  <c r="T60" i="1"/>
  <c r="S60" i="1"/>
  <c r="R60" i="1"/>
  <c r="P60" i="1"/>
  <c r="Q60" i="1" s="1"/>
  <c r="O60" i="1"/>
  <c r="M60" i="1"/>
  <c r="N60" i="1" s="1"/>
  <c r="L60" i="1"/>
  <c r="K60" i="1"/>
  <c r="J60" i="1"/>
  <c r="I60" i="1"/>
  <c r="G60" i="1"/>
  <c r="H60" i="1" s="1"/>
  <c r="F60" i="1"/>
  <c r="D60" i="1"/>
  <c r="E60" i="1" s="1"/>
  <c r="C60" i="1"/>
  <c r="S59" i="1"/>
  <c r="T59" i="1" s="1"/>
  <c r="R59" i="1"/>
  <c r="P59" i="1"/>
  <c r="Q59" i="1" s="1"/>
  <c r="O59" i="1"/>
  <c r="N59" i="1"/>
  <c r="M59" i="1"/>
  <c r="L59" i="1"/>
  <c r="J59" i="1"/>
  <c r="K59" i="1" s="1"/>
  <c r="I59" i="1"/>
  <c r="G59" i="1"/>
  <c r="H59" i="1" s="1"/>
  <c r="F59" i="1"/>
  <c r="E59" i="1"/>
  <c r="D59" i="1"/>
  <c r="C59" i="1"/>
  <c r="T58" i="1"/>
  <c r="N58" i="1"/>
  <c r="K58" i="1"/>
  <c r="H58" i="1"/>
  <c r="E58" i="1"/>
  <c r="T57" i="1"/>
  <c r="Q57" i="1"/>
  <c r="N57" i="1"/>
  <c r="K57" i="1"/>
  <c r="H57" i="1"/>
  <c r="E57" i="1"/>
  <c r="T56" i="1"/>
  <c r="Q56" i="1"/>
  <c r="N56" i="1"/>
  <c r="K56" i="1"/>
  <c r="H56" i="1"/>
  <c r="E56" i="1"/>
  <c r="T55" i="1"/>
  <c r="Q55" i="1"/>
  <c r="N55" i="1"/>
  <c r="K55" i="1"/>
  <c r="H55" i="1"/>
  <c r="E55" i="1"/>
  <c r="T54" i="1"/>
  <c r="T53" i="1"/>
  <c r="T52" i="1"/>
  <c r="Q52" i="1"/>
  <c r="N52" i="1"/>
  <c r="K52" i="1"/>
  <c r="H52" i="1"/>
  <c r="E52" i="1"/>
  <c r="T51" i="1"/>
  <c r="Q51" i="1"/>
  <c r="N51" i="1"/>
  <c r="K51" i="1"/>
  <c r="H51" i="1"/>
  <c r="E51" i="1"/>
  <c r="Q45" i="1"/>
  <c r="P45" i="1"/>
  <c r="O45" i="1"/>
  <c r="M45" i="1"/>
  <c r="N45" i="1" s="1"/>
  <c r="L45" i="1"/>
  <c r="J45" i="1"/>
  <c r="K45" i="1" s="1"/>
  <c r="I45" i="1"/>
  <c r="G45" i="1"/>
  <c r="H45" i="1" s="1"/>
  <c r="F45" i="1"/>
  <c r="D45" i="1"/>
  <c r="E45" i="1" s="1"/>
  <c r="C45" i="1"/>
  <c r="Q44" i="1"/>
  <c r="P44" i="1"/>
  <c r="O44" i="1"/>
  <c r="M44" i="1"/>
  <c r="N44" i="1" s="1"/>
  <c r="L44" i="1"/>
  <c r="J44" i="1"/>
  <c r="K44" i="1" s="1"/>
  <c r="I44" i="1"/>
  <c r="H44" i="1"/>
  <c r="G44" i="1"/>
  <c r="F44" i="1"/>
  <c r="D44" i="1"/>
  <c r="E44" i="1" s="1"/>
  <c r="C44" i="1"/>
  <c r="Q43" i="1"/>
  <c r="N43" i="1"/>
  <c r="K43" i="1"/>
  <c r="H43" i="1"/>
  <c r="E43" i="1"/>
  <c r="Q42" i="1"/>
  <c r="N42" i="1"/>
  <c r="K42" i="1"/>
  <c r="H42" i="1"/>
  <c r="E42" i="1"/>
  <c r="Q41" i="1"/>
  <c r="N41" i="1"/>
  <c r="K41" i="1"/>
  <c r="H41" i="1"/>
  <c r="E41" i="1"/>
  <c r="Q40" i="1"/>
  <c r="N40" i="1"/>
  <c r="K40" i="1"/>
  <c r="H40" i="1"/>
  <c r="E40" i="1"/>
  <c r="Q39" i="1"/>
  <c r="N39" i="1"/>
  <c r="K39" i="1"/>
  <c r="H39" i="1"/>
  <c r="E39" i="1"/>
  <c r="Q38" i="1"/>
  <c r="N38" i="1"/>
  <c r="K38" i="1"/>
  <c r="H38" i="1"/>
  <c r="E38" i="1"/>
  <c r="Q37" i="1"/>
  <c r="N37" i="1"/>
  <c r="K37" i="1"/>
  <c r="H37" i="1"/>
  <c r="E37" i="1"/>
  <c r="Q36" i="1"/>
  <c r="N36" i="1"/>
  <c r="K36" i="1"/>
  <c r="H36" i="1"/>
  <c r="E36" i="1"/>
  <c r="G30" i="1"/>
  <c r="H30" i="1" s="1"/>
  <c r="F30" i="1"/>
  <c r="D30" i="1"/>
  <c r="E30" i="1" s="1"/>
  <c r="C30" i="1"/>
  <c r="G29" i="1"/>
  <c r="H29" i="1" s="1"/>
  <c r="F29" i="1"/>
  <c r="E29" i="1"/>
  <c r="D29" i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D15" i="1"/>
  <c r="E15" i="1" s="1"/>
  <c r="C15" i="1"/>
  <c r="D14" i="1"/>
  <c r="E14" i="1" s="1"/>
  <c r="C14" i="1"/>
  <c r="E12" i="1"/>
  <c r="E11" i="1"/>
  <c r="E10" i="1"/>
  <c r="E9" i="1"/>
  <c r="E8" i="1"/>
  <c r="E7" i="1"/>
  <c r="E6" i="1"/>
  <c r="E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</metadataStrings>
  <mdxMetadata count="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<sst xmlns="http://schemas.openxmlformats.org/spreadsheetml/2006/main" count="158" uniqueCount="46">
  <si>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</si>
  <si>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</si>
  <si>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</si>
  <si>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</si>
  <si>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</si>
  <si>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</si>
  <si>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</si>
  <si>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</si>
  <si>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</si>
  <si>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</si>
  <si>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</si>
  <si>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 under ét*</t>
  </si>
  <si>
    <t>Alle</t>
  </si>
  <si>
    <t>Kvinder</t>
  </si>
  <si>
    <t>Mænd</t>
  </si>
  <si>
    <t>Hovedstaden</t>
  </si>
  <si>
    <t>Sjælland</t>
  </si>
  <si>
    <t>Syddanmark</t>
  </si>
  <si>
    <t>Midtjylland</t>
  </si>
  <si>
    <t>Nordjylland</t>
  </si>
  <si>
    <t>&lt;1 år</t>
  </si>
  <si>
    <t>1 år</t>
  </si>
  <si>
    <t>2-4 år</t>
  </si>
  <si>
    <t>5-9 år</t>
  </si>
  <si>
    <t>10-14 år</t>
  </si>
  <si>
    <t>15+ år</t>
  </si>
  <si>
    <t>&lt; 25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</si>
  <si>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</si>
  <si>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</si>
  <si>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</si>
  <si>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</si>
  <si>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</si>
  <si>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</si>
  <si>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</si>
  <si>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</si>
  <si>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 år</t>
  </si>
  <si>
    <t>2021 FEBRUAR</t>
  </si>
  <si>
    <t>Ledighedstal februar</t>
  </si>
  <si>
    <t>Kilde: Akademikerne Tableau online - udtrukket d. 15/03 2021. Note: *Akademiingeniør, teknikumingeniør, diplomingeniør, civilingiør.</t>
  </si>
  <si>
    <t>Ledighedstal februar - køn</t>
  </si>
  <si>
    <t>Ledighedstal februar - Region</t>
  </si>
  <si>
    <t>Kilde: Akademikerne Tableau online - udtrukket d. 15/03 2021. Note: *Akademiingeniør, teknikumingeniør, diplomingeniør, civilingiør. Udlandet er ikke medtaget i tabellen</t>
  </si>
  <si>
    <t>Ledighedstal februar - Kandidatår</t>
  </si>
  <si>
    <t>Ledighedstal februar - Alder</t>
  </si>
  <si>
    <t>Scienter +60</t>
  </si>
  <si>
    <t>Ingeniører +60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</si>
</sst>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  <numFmt numFmtId="167" formatCode="_-* #,##0.0_-;\-* #,##0.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9"/>
      <color theme="1"/>
      <name val="Montserrat"/>
    </font>
    <font>
      <sz val="10"/>
      <name val="Montserrat"/>
    </font>
    <font>
      <i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2" borderId="5" xfId="0" applyFont="1" applyFill="1" applyBorder="1"/>
    <xf numFmtId="164" fontId="3" fillId="2" borderId="6" xfId="2" applyNumberFormat="1" applyFont="1" applyFill="1" applyBorder="1"/>
    <xf numFmtId="164" fontId="3" fillId="0" borderId="0" xfId="2" applyNumberFormat="1" applyFont="1" applyFill="1" applyBorder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 applyFill="1" applyBorder="1"/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3" fillId="0" borderId="0" xfId="0" applyNumberFormat="1" applyFont="1"/>
    <xf numFmtId="0" fontId="3" fillId="3" borderId="7" xfId="0" applyFont="1" applyFill="1" applyBorder="1"/>
    <xf numFmtId="3" fontId="3" fillId="3" borderId="8" xfId="0" applyNumberFormat="1" applyFont="1" applyFill="1" applyBorder="1"/>
    <xf numFmtId="166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/>
    <xf numFmtId="0" fontId="3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166" fontId="3" fillId="2" borderId="0" xfId="1" applyNumberFormat="1" applyFont="1" applyFill="1" applyBorder="1"/>
    <xf numFmtId="0" fontId="3" fillId="2" borderId="0" xfId="0" applyFont="1" applyFill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166" fontId="3" fillId="0" borderId="5" xfId="1" applyNumberFormat="1" applyFont="1" applyFill="1" applyBorder="1"/>
    <xf numFmtId="166" fontId="3" fillId="2" borderId="5" xfId="1" applyNumberFormat="1" applyFont="1" applyFill="1" applyBorder="1"/>
    <xf numFmtId="3" fontId="6" fillId="0" borderId="5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vertical="top" wrapText="1"/>
    </xf>
    <xf numFmtId="166" fontId="10" fillId="2" borderId="5" xfId="1" applyNumberFormat="1" applyFont="1" applyFill="1" applyBorder="1"/>
    <xf numFmtId="3" fontId="6" fillId="0" borderId="5" xfId="0" applyNumberFormat="1" applyFont="1" applyBorder="1" applyAlignment="1">
      <alignment vertical="top" wrapText="1"/>
    </xf>
    <xf numFmtId="164" fontId="3" fillId="3" borderId="9" xfId="0" applyNumberFormat="1" applyFont="1" applyFill="1" applyBorder="1"/>
    <xf numFmtId="3" fontId="6" fillId="0" borderId="0" xfId="0" applyNumberFormat="1" applyFont="1" applyAlignment="1">
      <alignment vertical="center" wrapText="1"/>
    </xf>
    <xf numFmtId="1" fontId="10" fillId="2" borderId="0" xfId="0" applyNumberFormat="1" applyFont="1" applyFill="1"/>
    <xf numFmtId="1" fontId="10" fillId="0" borderId="0" xfId="0" applyNumberFormat="1" applyFont="1"/>
    <xf numFmtId="166" fontId="10" fillId="2" borderId="0" xfId="1" applyNumberFormat="1" applyFont="1" applyFill="1" applyBorder="1"/>
    <xf numFmtId="166" fontId="10" fillId="0" borderId="0" xfId="1" applyNumberFormat="1" applyFont="1" applyFill="1" applyBorder="1"/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166" fontId="6" fillId="0" borderId="5" xfId="1" applyNumberFormat="1" applyFont="1" applyBorder="1" applyAlignment="1">
      <alignment vertical="center" wrapText="1"/>
    </xf>
    <xf numFmtId="166" fontId="3" fillId="3" borderId="8" xfId="0" applyNumberFormat="1" applyFont="1" applyFill="1" applyBorder="1"/>
    <xf numFmtId="1" fontId="3" fillId="3" borderId="8" xfId="0" applyNumberFormat="1" applyFont="1" applyFill="1" applyBorder="1"/>
    <xf numFmtId="164" fontId="3" fillId="3" borderId="13" xfId="0" applyNumberFormat="1" applyFont="1" applyFill="1" applyBorder="1"/>
    <xf numFmtId="164" fontId="3" fillId="3" borderId="9" xfId="2" applyNumberFormat="1" applyFont="1" applyFill="1" applyBorder="1"/>
    <xf numFmtId="0" fontId="3" fillId="0" borderId="5" xfId="0" applyFont="1" applyBorder="1" applyAlignment="1">
      <alignment wrapText="1"/>
    </xf>
    <xf numFmtId="166" fontId="3" fillId="3" borderId="7" xfId="0" applyNumberFormat="1" applyFont="1" applyFill="1" applyBorder="1"/>
    <xf numFmtId="166" fontId="6" fillId="2" borderId="5" xfId="1" applyNumberFormat="1" applyFont="1" applyFill="1" applyBorder="1" applyAlignment="1">
      <alignment vertical="top" wrapText="1"/>
    </xf>
    <xf numFmtId="17" fontId="2" fillId="0" borderId="1" xfId="3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/>
    <xf numFmtId="3" fontId="3" fillId="2" borderId="5" xfId="0" applyNumberFormat="1" applyFont="1" applyFill="1" applyBorder="1"/>
    <xf numFmtId="1" fontId="3" fillId="2" borderId="0" xfId="0" applyNumberFormat="1" applyFont="1" applyFill="1"/>
    <xf numFmtId="1" fontId="6" fillId="0" borderId="0" xfId="0" applyNumberFormat="1" applyFont="1" applyAlignment="1">
      <alignment vertical="top" wrapText="1"/>
    </xf>
    <xf numFmtId="3" fontId="3" fillId="3" borderId="7" xfId="0" applyNumberFormat="1" applyFont="1" applyFill="1" applyBorder="1"/>
    <xf numFmtId="164" fontId="3" fillId="0" borderId="6" xfId="2" applyNumberFormat="1" applyFont="1" applyFill="1" applyBorder="1"/>
    <xf numFmtId="167" fontId="3" fillId="0" borderId="0" xfId="0" applyNumberFormat="1" applyFont="1"/>
    <xf numFmtId="3" fontId="6" fillId="2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0" fontId="6" fillId="2" borderId="5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1" fontId="6" fillId="2" borderId="0" xfId="0" applyNumberFormat="1" applyFont="1" applyFill="1" applyAlignment="1">
      <alignment vertical="center" wrapText="1"/>
    </xf>
    <xf numFmtId="3" fontId="6" fillId="2" borderId="5" xfId="0" applyNumberFormat="1" applyFont="1" applyFill="1" applyBorder="1" applyAlignment="1">
      <alignment vertical="top" wrapText="1"/>
    </xf>
    <xf numFmtId="166" fontId="0" fillId="0" borderId="0" xfId="0" applyNumberFormat="1"/>
    <xf numFmtId="164" fontId="0" fillId="0" borderId="0" xfId="2" applyNumberFormat="1" applyFont="1"/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D31C-55DC-485E-952E-50525FD178B0}">
  <dimension ref="A1:AF80"/>
  <sheetViews>
    <sheetView tabSelected="1" zoomScale="60" zoomScaleNormal="60" workbookViewId="0">
      <selection activeCell="H13" sqref="H13"/>
    </sheetView>
  </sheetViews>
  <sheetFormatPr defaultRowHeight="14.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5" max="15" width="21" customWidth="1"/>
    <col min="16" max="16" width="13.54296875" customWidth="1"/>
    <col min="18" max="18" width="20.81640625" customWidth="1"/>
    <col min="19" max="19" width="14.81640625" customWidth="1"/>
    <col min="21" max="21" width="20.36328125" bestFit="1" customWidth="1"/>
    <col min="22" max="22" width="14.26953125" bestFit="1" customWidth="1"/>
    <col min="23" max="23" width="9" bestFit="1" customWidth="1"/>
    <col min="24" max="24" width="20.36328125" bestFit="1" customWidth="1"/>
    <col min="25" max="25" width="14.26953125" bestFit="1" customWidth="1"/>
    <col min="26" max="26" width="9" bestFit="1" customWidth="1"/>
    <col min="27" max="27" width="20.36328125" bestFit="1" customWidth="1"/>
    <col min="28" max="28" width="14.26953125" bestFit="1" customWidth="1"/>
    <col min="30" max="30" width="20.36328125" bestFit="1" customWidth="1"/>
    <col min="31" max="31" width="14.26953125" bestFit="1" customWidth="1"/>
  </cols>
  <sheetData>
    <row r="1" spans="1:22" ht="20" thickBot="1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2" ht="16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5" thickBot="1">
      <c r="A3" s="1"/>
      <c r="B3" s="61" t="s">
        <v>37</v>
      </c>
      <c r="C3" s="62"/>
      <c r="D3" s="62"/>
      <c r="E3" s="63"/>
      <c r="F3" s="2"/>
      <c r="G3" s="1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>
      <c r="A4" s="1"/>
      <c r="B4" s="4"/>
      <c r="C4" s="79" t="s">
        <v>0</v>
      </c>
      <c r="D4" s="80" t="s">
        <v>1</v>
      </c>
      <c r="E4" s="81" t="s">
        <v>2</v>
      </c>
      <c r="F4" s="6"/>
      <c r="G4" s="1"/>
      <c r="H4" s="1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4" t="s" vm="1">
        <v>3</v>
      </c>
      <c r="C5" s="33">
        <v>893</v>
      </c>
      <c r="D5" s="37">
        <v>31</v>
      </c>
      <c r="E5" s="8">
        <f>SUM(D5/C5)</f>
        <v>3.471444568868981E-2</v>
      </c>
      <c r="F5" s="9"/>
      <c r="G5" s="1"/>
      <c r="H5" s="1"/>
      <c r="I5" s="6"/>
      <c r="J5" s="6"/>
      <c r="K5" s="6"/>
      <c r="L5" s="6"/>
      <c r="M5" s="6"/>
      <c r="N5" s="6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0" t="s" vm="2">
        <v>4</v>
      </c>
      <c r="C6" s="82">
        <v>18426</v>
      </c>
      <c r="D6" s="83">
        <v>849</v>
      </c>
      <c r="E6" s="11">
        <f t="shared" ref="E6:E12" si="0">SUM(D6/C6)</f>
        <v>4.6076196678606317E-2</v>
      </c>
      <c r="F6" s="12"/>
      <c r="G6" s="1"/>
      <c r="H6" s="1"/>
      <c r="I6" s="1"/>
      <c r="J6" s="13"/>
      <c r="K6" s="14"/>
      <c r="L6" s="1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10" t="s" vm="3">
        <v>5</v>
      </c>
      <c r="C7" s="82">
        <v>11674</v>
      </c>
      <c r="D7" s="83">
        <v>306</v>
      </c>
      <c r="E7" s="11">
        <f t="shared" si="0"/>
        <v>2.6212095254411514E-2</v>
      </c>
      <c r="F7" s="12"/>
      <c r="G7" s="1"/>
      <c r="H7" s="1"/>
      <c r="I7" s="15"/>
      <c r="J7" s="1"/>
      <c r="K7" s="18"/>
      <c r="L7" s="1"/>
      <c r="M7" s="1"/>
      <c r="N7" s="1"/>
      <c r="O7" s="1"/>
      <c r="P7" s="1"/>
      <c r="Q7" s="1"/>
      <c r="R7" s="1"/>
      <c r="S7" s="1"/>
    </row>
    <row r="8" spans="1:22" ht="15">
      <c r="A8" s="1"/>
      <c r="B8" s="10" t="s" vm="4">
        <v>6</v>
      </c>
      <c r="C8" s="82">
        <v>4207</v>
      </c>
      <c r="D8" s="83">
        <v>108</v>
      </c>
      <c r="E8" s="11">
        <f t="shared" si="0"/>
        <v>2.5671499881150462E-2</v>
      </c>
      <c r="F8" s="12"/>
      <c r="G8" s="1"/>
      <c r="H8" s="1"/>
      <c r="I8" s="15"/>
      <c r="J8" s="30"/>
      <c r="K8" s="31"/>
      <c r="L8" s="1"/>
      <c r="M8" s="1"/>
      <c r="N8" s="1"/>
      <c r="O8" s="1"/>
      <c r="P8" s="1"/>
      <c r="Q8" s="1"/>
      <c r="R8" s="1"/>
      <c r="S8" s="1"/>
    </row>
    <row r="9" spans="1:22" ht="15">
      <c r="A9" s="1"/>
      <c r="B9" s="10" t="s" vm="5">
        <v>7</v>
      </c>
      <c r="C9" s="82">
        <v>30078</v>
      </c>
      <c r="D9" s="83">
        <v>742</v>
      </c>
      <c r="E9" s="11">
        <f t="shared" si="0"/>
        <v>2.4669193430414255E-2</v>
      </c>
      <c r="F9" s="12"/>
      <c r="G9" s="1"/>
      <c r="H9" s="1"/>
      <c r="I9" s="15"/>
      <c r="J9" s="30"/>
      <c r="K9" s="50"/>
      <c r="L9" s="1"/>
      <c r="M9" s="1"/>
      <c r="N9" s="1"/>
      <c r="O9" s="1"/>
      <c r="P9" s="1"/>
      <c r="Q9" s="1"/>
      <c r="R9" s="1"/>
      <c r="S9" s="1"/>
    </row>
    <row r="10" spans="1:22" ht="15">
      <c r="A10" s="1"/>
      <c r="B10" s="4" t="s" vm="6">
        <v>8</v>
      </c>
      <c r="C10" s="40">
        <v>11563</v>
      </c>
      <c r="D10" s="84">
        <v>988</v>
      </c>
      <c r="E10" s="8">
        <f t="shared" si="0"/>
        <v>8.5444953731730514E-2</v>
      </c>
      <c r="F10" s="12"/>
      <c r="G10" s="1"/>
      <c r="H10" s="1"/>
      <c r="I10" s="15"/>
      <c r="J10" s="18"/>
      <c r="K10" s="15"/>
      <c r="L10" s="1"/>
      <c r="M10" s="18"/>
      <c r="N10" s="1"/>
      <c r="O10" s="1"/>
      <c r="P10" s="1"/>
      <c r="Q10" s="1"/>
      <c r="R10" s="1"/>
      <c r="S10" s="1"/>
    </row>
    <row r="11" spans="1:22" ht="15">
      <c r="A11" s="1"/>
      <c r="B11" s="4" t="s" vm="7">
        <v>9</v>
      </c>
      <c r="C11" s="40">
        <v>2383</v>
      </c>
      <c r="D11" s="84">
        <v>124</v>
      </c>
      <c r="E11" s="8">
        <f t="shared" si="0"/>
        <v>5.2035249685270665E-2</v>
      </c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ht="15">
      <c r="A12" s="1"/>
      <c r="B12" s="4" t="s" vm="8">
        <v>10</v>
      </c>
      <c r="C12" s="40">
        <v>1720</v>
      </c>
      <c r="D12" s="17">
        <v>80</v>
      </c>
      <c r="E12" s="8">
        <f t="shared" si="0"/>
        <v>4.6511627906976744E-2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4"/>
      <c r="C13" s="4"/>
      <c r="D13" s="14"/>
      <c r="E13" s="8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5" thickBot="1">
      <c r="A14" s="1"/>
      <c r="B14" s="19" t="s">
        <v>11</v>
      </c>
      <c r="C14" s="85">
        <f>SUM(C6:C9)</f>
        <v>64385</v>
      </c>
      <c r="D14" s="20">
        <f>SUM(D6:D9)</f>
        <v>2005</v>
      </c>
      <c r="E14" s="56">
        <f>SUM(D14/C14)</f>
        <v>3.1140793663120291E-2</v>
      </c>
      <c r="F14" s="12"/>
      <c r="G14" s="1"/>
      <c r="H14" s="1"/>
      <c r="I14" s="21"/>
      <c r="J14" s="22"/>
      <c r="K14" s="18"/>
      <c r="L14" s="21"/>
      <c r="M14" s="22"/>
      <c r="N14" s="18"/>
      <c r="O14" s="1"/>
      <c r="P14" s="1"/>
      <c r="Q14" s="1"/>
      <c r="R14" s="1"/>
      <c r="S14" s="1"/>
      <c r="T14" s="1"/>
      <c r="U14" s="1"/>
      <c r="V14" s="1"/>
    </row>
    <row r="15" spans="1:22" ht="15.5" thickBot="1">
      <c r="A15" s="1"/>
      <c r="B15" s="19" t="s">
        <v>12</v>
      </c>
      <c r="C15" s="85">
        <f>SUM(C5:C12)</f>
        <v>80944</v>
      </c>
      <c r="D15" s="20">
        <f>SUM(D5:D12)</f>
        <v>3228</v>
      </c>
      <c r="E15" s="56">
        <f>SUM(D15/C15)</f>
        <v>3.9879422810832177E-2</v>
      </c>
      <c r="F15" s="12"/>
      <c r="G15" s="1"/>
      <c r="H15" s="1"/>
      <c r="I15" s="21"/>
      <c r="J15" s="22"/>
      <c r="K15" s="18"/>
      <c r="L15" s="21"/>
      <c r="M15" s="22"/>
      <c r="N15" s="18"/>
      <c r="O15" s="1"/>
      <c r="P15" s="1"/>
      <c r="Q15" s="1"/>
      <c r="R15" s="1"/>
      <c r="S15" s="1"/>
      <c r="T15" s="1"/>
      <c r="U15" s="1"/>
      <c r="V15" s="1"/>
    </row>
    <row r="16" spans="1:22" ht="15.5" thickBot="1">
      <c r="A16" s="1"/>
      <c r="B16" s="64" t="s">
        <v>38</v>
      </c>
      <c r="C16" s="65"/>
      <c r="D16" s="65"/>
      <c r="E16" s="66"/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5" thickBot="1">
      <c r="A17" s="1"/>
      <c r="B17" s="23"/>
      <c r="C17" s="23"/>
      <c r="D17" s="23"/>
      <c r="E17" s="23"/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5" thickBot="1">
      <c r="A18" s="1"/>
      <c r="B18" s="61" t="s">
        <v>39</v>
      </c>
      <c r="C18" s="62"/>
      <c r="D18" s="62"/>
      <c r="E18" s="62"/>
      <c r="F18" s="62"/>
      <c r="G18" s="62"/>
      <c r="H18" s="63"/>
      <c r="I18" s="1"/>
      <c r="J18" s="1"/>
      <c r="K18" s="1"/>
      <c r="L18" s="1"/>
      <c r="M18" s="1"/>
      <c r="N18" s="1"/>
    </row>
    <row r="19" spans="1:22" ht="15">
      <c r="A19" s="1"/>
      <c r="B19" s="24"/>
      <c r="C19" s="72" t="s">
        <v>13</v>
      </c>
      <c r="D19" s="67"/>
      <c r="E19" s="68"/>
      <c r="F19" s="67" t="s">
        <v>14</v>
      </c>
      <c r="G19" s="67"/>
      <c r="H19" s="68"/>
      <c r="I19" s="1"/>
      <c r="J19" s="1"/>
      <c r="K19" s="1"/>
    </row>
    <row r="20" spans="1:22" ht="34" customHeight="1">
      <c r="A20" s="25"/>
      <c r="B20" s="57"/>
      <c r="C20" s="32" t="s">
        <v>0</v>
      </c>
      <c r="D20" s="5" t="s">
        <v>1</v>
      </c>
      <c r="E20" s="26" t="s">
        <v>2</v>
      </c>
      <c r="F20" s="5" t="s">
        <v>0</v>
      </c>
      <c r="G20" s="5" t="s">
        <v>1</v>
      </c>
      <c r="H20" s="26" t="s">
        <v>2</v>
      </c>
      <c r="I20" s="25"/>
      <c r="J20" s="25"/>
      <c r="K20" s="25"/>
    </row>
    <row r="21" spans="1:22" ht="15">
      <c r="A21" s="1"/>
      <c r="B21" s="4" t="s" vm="1">
        <v>3</v>
      </c>
      <c r="C21" s="33">
        <v>166</v>
      </c>
      <c r="D21" s="7">
        <v>8</v>
      </c>
      <c r="E21" s="86">
        <f>SUM(D21/C21)</f>
        <v>4.8192771084337352E-2</v>
      </c>
      <c r="F21" s="7">
        <v>727</v>
      </c>
      <c r="G21" s="7">
        <v>23</v>
      </c>
      <c r="H21" s="86">
        <f>SUM(G21/F21)</f>
        <v>3.1636863823933978E-2</v>
      </c>
      <c r="I21" s="1"/>
      <c r="J21" s="1"/>
      <c r="K21" s="1"/>
    </row>
    <row r="22" spans="1:22" ht="15">
      <c r="A22" s="1"/>
      <c r="B22" s="10" t="s" vm="2">
        <v>4</v>
      </c>
      <c r="C22" s="35">
        <v>3764</v>
      </c>
      <c r="D22" s="28">
        <v>238</v>
      </c>
      <c r="E22" s="11">
        <f t="shared" ref="E22:E28" si="1">SUM(D22/C22)</f>
        <v>6.3230605738575987E-2</v>
      </c>
      <c r="F22" s="27">
        <v>14662</v>
      </c>
      <c r="G22" s="28">
        <v>611</v>
      </c>
      <c r="H22" s="11">
        <f t="shared" ref="H22:H28" si="2">SUM(G22/F22)</f>
        <v>4.167235029327513E-2</v>
      </c>
      <c r="I22" s="1"/>
      <c r="J22" s="87"/>
      <c r="K22" s="1"/>
    </row>
    <row r="23" spans="1:22" ht="15">
      <c r="A23" s="1"/>
      <c r="B23" s="10" t="s" vm="3">
        <v>5</v>
      </c>
      <c r="C23" s="35">
        <v>1774</v>
      </c>
      <c r="D23" s="28">
        <v>39</v>
      </c>
      <c r="E23" s="11">
        <f t="shared" si="1"/>
        <v>2.1984216459977453E-2</v>
      </c>
      <c r="F23" s="27">
        <v>9879</v>
      </c>
      <c r="G23" s="28">
        <v>267</v>
      </c>
      <c r="H23" s="11">
        <f t="shared" si="2"/>
        <v>2.7027027027027029E-2</v>
      </c>
      <c r="I23" s="1"/>
      <c r="J23" s="1"/>
      <c r="K23" s="1"/>
    </row>
    <row r="24" spans="1:22" ht="15">
      <c r="A24" s="1"/>
      <c r="B24" s="10" t="s" vm="4">
        <v>6</v>
      </c>
      <c r="C24" s="35">
        <v>1000</v>
      </c>
      <c r="D24" s="28">
        <v>22</v>
      </c>
      <c r="E24" s="11">
        <f t="shared" si="1"/>
        <v>2.1999999999999999E-2</v>
      </c>
      <c r="F24" s="27">
        <v>3207</v>
      </c>
      <c r="G24" s="28">
        <v>86</v>
      </c>
      <c r="H24" s="11">
        <f t="shared" si="2"/>
        <v>2.6816339257873401E-2</v>
      </c>
      <c r="I24" s="1"/>
      <c r="J24" s="1"/>
      <c r="K24" s="1"/>
    </row>
    <row r="25" spans="1:22" ht="15">
      <c r="A25" s="1"/>
      <c r="B25" s="10" t="s" vm="5">
        <v>7</v>
      </c>
      <c r="C25" s="35">
        <v>7893</v>
      </c>
      <c r="D25" s="28">
        <v>243</v>
      </c>
      <c r="E25" s="11">
        <f t="shared" si="1"/>
        <v>3.0786773090079819E-2</v>
      </c>
      <c r="F25" s="27">
        <v>22182</v>
      </c>
      <c r="G25" s="28">
        <v>499</v>
      </c>
      <c r="H25" s="11">
        <f t="shared" si="2"/>
        <v>2.2495717248219277E-2</v>
      </c>
      <c r="I25" s="29"/>
      <c r="J25" s="30"/>
      <c r="K25" s="31"/>
      <c r="L25" s="1"/>
      <c r="M25" s="1"/>
      <c r="N25" s="1"/>
      <c r="O25" s="1"/>
      <c r="P25" s="1"/>
      <c r="Q25" s="1"/>
      <c r="R25" s="1"/>
    </row>
    <row r="26" spans="1:22" ht="15">
      <c r="A26" s="1"/>
      <c r="B26" s="4" t="s" vm="6">
        <v>8</v>
      </c>
      <c r="C26" s="36">
        <v>5499</v>
      </c>
      <c r="D26" s="7">
        <v>494</v>
      </c>
      <c r="E26" s="8">
        <f t="shared" si="1"/>
        <v>8.9834515366430265E-2</v>
      </c>
      <c r="F26" s="42">
        <v>6064</v>
      </c>
      <c r="G26" s="7">
        <v>494</v>
      </c>
      <c r="H26" s="8">
        <f t="shared" si="2"/>
        <v>8.1464379947229548E-2</v>
      </c>
      <c r="I26" s="29"/>
      <c r="J26" s="30"/>
      <c r="K26" s="5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4" t="s" vm="7">
        <v>9</v>
      </c>
      <c r="C27" s="33">
        <v>920</v>
      </c>
      <c r="D27" s="7">
        <v>68</v>
      </c>
      <c r="E27" s="8">
        <f t="shared" si="1"/>
        <v>7.3913043478260873E-2</v>
      </c>
      <c r="F27" s="42">
        <v>1463</v>
      </c>
      <c r="G27" s="7">
        <v>56</v>
      </c>
      <c r="H27" s="8">
        <f t="shared" si="2"/>
        <v>3.8277511961722487E-2</v>
      </c>
      <c r="I27" s="29"/>
      <c r="J27" s="30"/>
      <c r="K27" s="5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4" t="s" vm="8">
        <v>10</v>
      </c>
      <c r="C28" s="33">
        <v>754</v>
      </c>
      <c r="D28" s="7">
        <v>37</v>
      </c>
      <c r="E28" s="8">
        <f t="shared" si="1"/>
        <v>4.9071618037135278E-2</v>
      </c>
      <c r="F28" s="7">
        <v>966</v>
      </c>
      <c r="G28" s="7">
        <v>43</v>
      </c>
      <c r="H28" s="8">
        <f t="shared" si="2"/>
        <v>4.4513457556935816E-2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5" thickBot="1">
      <c r="A29" s="1"/>
      <c r="B29" s="19" t="s">
        <v>11</v>
      </c>
      <c r="C29" s="58">
        <f>SUM(C22:C25)</f>
        <v>14431</v>
      </c>
      <c r="D29" s="54">
        <f>SUM(D22:D25)</f>
        <v>542</v>
      </c>
      <c r="E29" s="41">
        <f>SUM(D29/C29)</f>
        <v>3.7558034786224104E-2</v>
      </c>
      <c r="F29" s="53">
        <f>SUM(F22:F25)</f>
        <v>49930</v>
      </c>
      <c r="G29" s="54">
        <f>SUM(G22:G25)</f>
        <v>1463</v>
      </c>
      <c r="H29" s="55">
        <f>SUM(G29/F29)</f>
        <v>2.9301021430002003E-2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thickBot="1">
      <c r="A30" s="1"/>
      <c r="B30" s="19" t="s">
        <v>12</v>
      </c>
      <c r="C30" s="85">
        <f>SUM(C21:C28)</f>
        <v>21770</v>
      </c>
      <c r="D30" s="20">
        <f>SUM(D21:D28)</f>
        <v>1149</v>
      </c>
      <c r="E30" s="56">
        <f>SUM(D30/C30)</f>
        <v>5.2779053743683968E-2</v>
      </c>
      <c r="F30" s="20">
        <f>SUM(F21:F28)</f>
        <v>59150</v>
      </c>
      <c r="G30" s="20">
        <f>SUM(G21:G28)</f>
        <v>2079</v>
      </c>
      <c r="H30" s="56">
        <f>SUM(G30/F30)</f>
        <v>3.5147928994082839E-2</v>
      </c>
      <c r="I30" s="1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5" thickBot="1">
      <c r="A31" s="1"/>
      <c r="B31" s="69" t="s">
        <v>38</v>
      </c>
      <c r="C31" s="70"/>
      <c r="D31" s="70"/>
      <c r="E31" s="70"/>
      <c r="F31" s="70"/>
      <c r="G31" s="70"/>
      <c r="H31" s="7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5" thickBot="1">
      <c r="A33" s="1"/>
      <c r="B33" s="61" t="s">
        <v>40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1"/>
      <c r="S33" s="1"/>
      <c r="T33" s="1"/>
      <c r="U33" s="1"/>
      <c r="V33" s="1"/>
    </row>
    <row r="34" spans="1:22" ht="18.649999999999999" customHeight="1">
      <c r="A34" s="1"/>
      <c r="B34" s="24"/>
      <c r="C34" s="72" t="s">
        <v>15</v>
      </c>
      <c r="D34" s="67"/>
      <c r="E34" s="68"/>
      <c r="F34" s="72" t="s">
        <v>16</v>
      </c>
      <c r="G34" s="67"/>
      <c r="H34" s="68"/>
      <c r="I34" s="72" t="s">
        <v>17</v>
      </c>
      <c r="J34" s="67"/>
      <c r="K34" s="68"/>
      <c r="L34" s="72" t="s">
        <v>18</v>
      </c>
      <c r="M34" s="67"/>
      <c r="N34" s="68"/>
      <c r="O34" s="72" t="s">
        <v>19</v>
      </c>
      <c r="P34" s="67"/>
      <c r="Q34" s="68"/>
      <c r="R34" s="1"/>
      <c r="S34" s="1"/>
      <c r="T34" s="1"/>
      <c r="U34" s="1"/>
      <c r="V34" s="1"/>
    </row>
    <row r="35" spans="1:22" ht="30.65" customHeight="1">
      <c r="A35" s="1"/>
      <c r="B35" s="4"/>
      <c r="C35" s="32" t="s">
        <v>0</v>
      </c>
      <c r="D35" s="5" t="s">
        <v>1</v>
      </c>
      <c r="E35" s="26" t="s">
        <v>2</v>
      </c>
      <c r="F35" s="32" t="s">
        <v>0</v>
      </c>
      <c r="G35" s="5" t="s">
        <v>1</v>
      </c>
      <c r="H35" s="26" t="s">
        <v>2</v>
      </c>
      <c r="I35" s="32" t="s">
        <v>0</v>
      </c>
      <c r="J35" s="5" t="s">
        <v>1</v>
      </c>
      <c r="K35" s="26" t="s">
        <v>2</v>
      </c>
      <c r="L35" s="32" t="s">
        <v>0</v>
      </c>
      <c r="M35" s="5" t="s">
        <v>1</v>
      </c>
      <c r="N35" s="26" t="s">
        <v>2</v>
      </c>
      <c r="O35" s="32" t="s">
        <v>0</v>
      </c>
      <c r="P35" s="5" t="s">
        <v>1</v>
      </c>
      <c r="Q35" s="26" t="s">
        <v>2</v>
      </c>
      <c r="R35" s="1"/>
      <c r="S35" s="1"/>
      <c r="T35" s="1"/>
      <c r="U35" s="1"/>
      <c r="V35" s="1"/>
    </row>
    <row r="36" spans="1:22" ht="15">
      <c r="A36" s="1"/>
      <c r="B36" s="4" t="s" vm="1">
        <v>3</v>
      </c>
      <c r="C36" s="33">
        <v>381</v>
      </c>
      <c r="D36" s="7">
        <v>12</v>
      </c>
      <c r="E36" s="86">
        <f>SUM(D36/C36)</f>
        <v>3.1496062992125984E-2</v>
      </c>
      <c r="F36" s="33">
        <v>63</v>
      </c>
      <c r="G36" s="7">
        <v>1</v>
      </c>
      <c r="H36" s="86">
        <f>SUM(G36/F36)</f>
        <v>1.5873015873015872E-2</v>
      </c>
      <c r="I36" s="33">
        <v>115</v>
      </c>
      <c r="J36" s="7">
        <v>2</v>
      </c>
      <c r="K36" s="86">
        <f>SUM(J36/I36)</f>
        <v>1.7391304347826087E-2</v>
      </c>
      <c r="L36" s="33">
        <v>230</v>
      </c>
      <c r="M36" s="7">
        <v>12</v>
      </c>
      <c r="N36" s="86">
        <f>SUM(M36/L36)</f>
        <v>5.2173913043478258E-2</v>
      </c>
      <c r="O36" s="33">
        <v>73</v>
      </c>
      <c r="P36" s="7">
        <v>4</v>
      </c>
      <c r="Q36" s="86">
        <f>SUM(P36/O36)</f>
        <v>5.4794520547945202E-2</v>
      </c>
      <c r="R36" s="1"/>
      <c r="S36" s="1"/>
      <c r="T36" s="1"/>
      <c r="U36" s="1"/>
      <c r="V36" s="1"/>
    </row>
    <row r="37" spans="1:22" ht="15">
      <c r="A37" s="1"/>
      <c r="B37" s="10" t="s" vm="2">
        <v>4</v>
      </c>
      <c r="C37" s="88">
        <v>6430</v>
      </c>
      <c r="D37" s="89">
        <v>310</v>
      </c>
      <c r="E37" s="11">
        <f t="shared" ref="E37:E43" si="3">SUM(D37/C37)</f>
        <v>4.821150855365474E-2</v>
      </c>
      <c r="F37" s="88">
        <v>1833</v>
      </c>
      <c r="G37" s="89">
        <v>62</v>
      </c>
      <c r="H37" s="11">
        <f t="shared" ref="H37:H43" si="4">SUM(G37/F37)</f>
        <v>3.3824331696672122E-2</v>
      </c>
      <c r="I37" s="88">
        <v>4195</v>
      </c>
      <c r="J37" s="89">
        <v>197</v>
      </c>
      <c r="K37" s="11">
        <f t="shared" ref="K37:K43" si="5">SUM(J37/I37)</f>
        <v>4.6960667461263407E-2</v>
      </c>
      <c r="L37" s="88">
        <v>5156</v>
      </c>
      <c r="M37" s="89">
        <v>244</v>
      </c>
      <c r="N37" s="11">
        <f t="shared" ref="N37:N43" si="6">SUM(M37/L37)</f>
        <v>4.7323506594259115E-2</v>
      </c>
      <c r="O37" s="90">
        <v>684</v>
      </c>
      <c r="P37" s="89">
        <v>36</v>
      </c>
      <c r="Q37" s="11">
        <f t="shared" ref="Q37:Q43" si="7">SUM(P37/O37)</f>
        <v>5.2631578947368418E-2</v>
      </c>
      <c r="R37" s="1"/>
      <c r="S37" s="1"/>
      <c r="T37" s="1"/>
      <c r="U37" s="1"/>
      <c r="V37" s="1"/>
    </row>
    <row r="38" spans="1:22" ht="15">
      <c r="A38" s="1"/>
      <c r="B38" s="10" t="s" vm="3">
        <v>5</v>
      </c>
      <c r="C38" s="88">
        <v>3519</v>
      </c>
      <c r="D38" s="89">
        <v>100</v>
      </c>
      <c r="E38" s="11">
        <f t="shared" si="3"/>
        <v>2.8417163967036089E-2</v>
      </c>
      <c r="F38" s="88">
        <v>1401</v>
      </c>
      <c r="G38" s="89">
        <v>36</v>
      </c>
      <c r="H38" s="11">
        <f t="shared" si="4"/>
        <v>2.569593147751606E-2</v>
      </c>
      <c r="I38" s="88">
        <v>3034</v>
      </c>
      <c r="J38" s="89">
        <v>85</v>
      </c>
      <c r="K38" s="11">
        <f t="shared" si="5"/>
        <v>2.8015820698747529E-2</v>
      </c>
      <c r="L38" s="88">
        <v>3165</v>
      </c>
      <c r="M38" s="89">
        <v>68</v>
      </c>
      <c r="N38" s="11">
        <f t="shared" si="6"/>
        <v>2.1484992101105844E-2</v>
      </c>
      <c r="O38" s="90">
        <v>472</v>
      </c>
      <c r="P38" s="89">
        <v>17</v>
      </c>
      <c r="Q38" s="11">
        <f t="shared" si="7"/>
        <v>3.6016949152542374E-2</v>
      </c>
      <c r="R38" s="1"/>
      <c r="S38" s="1"/>
      <c r="T38" s="1"/>
      <c r="U38" s="1"/>
      <c r="V38" s="1"/>
    </row>
    <row r="39" spans="1:22" ht="15">
      <c r="A39" s="1"/>
      <c r="B39" s="10" t="s" vm="4">
        <v>6</v>
      </c>
      <c r="C39" s="88">
        <v>2633</v>
      </c>
      <c r="D39" s="89">
        <v>58</v>
      </c>
      <c r="E39" s="11">
        <f t="shared" si="3"/>
        <v>2.2028104823395366E-2</v>
      </c>
      <c r="F39" s="90">
        <v>614</v>
      </c>
      <c r="G39" s="89">
        <v>14</v>
      </c>
      <c r="H39" s="11">
        <f t="shared" si="4"/>
        <v>2.2801302931596091E-2</v>
      </c>
      <c r="I39" s="90">
        <v>246</v>
      </c>
      <c r="J39" s="89">
        <v>11</v>
      </c>
      <c r="K39" s="11">
        <f t="shared" si="5"/>
        <v>4.4715447154471545E-2</v>
      </c>
      <c r="L39" s="90">
        <v>371</v>
      </c>
      <c r="M39" s="89">
        <v>12</v>
      </c>
      <c r="N39" s="11">
        <f t="shared" si="6"/>
        <v>3.2345013477088951E-2</v>
      </c>
      <c r="O39" s="90">
        <v>314</v>
      </c>
      <c r="P39" s="89">
        <v>13</v>
      </c>
      <c r="Q39" s="11">
        <f t="shared" si="7"/>
        <v>4.1401273885350316E-2</v>
      </c>
      <c r="R39" s="1"/>
      <c r="S39" s="1"/>
      <c r="T39" s="1"/>
      <c r="U39" s="1"/>
      <c r="V39" s="1"/>
    </row>
    <row r="40" spans="1:22" ht="15">
      <c r="A40" s="1"/>
      <c r="B40" s="10" t="s" vm="5">
        <v>7</v>
      </c>
      <c r="C40" s="88">
        <v>16355</v>
      </c>
      <c r="D40" s="89">
        <v>389</v>
      </c>
      <c r="E40" s="11">
        <f t="shared" si="3"/>
        <v>2.3784775298073983E-2</v>
      </c>
      <c r="F40" s="88">
        <v>2172</v>
      </c>
      <c r="G40" s="89">
        <v>38</v>
      </c>
      <c r="H40" s="11">
        <f t="shared" si="4"/>
        <v>1.7495395948434623E-2</v>
      </c>
      <c r="I40" s="88">
        <v>3042</v>
      </c>
      <c r="J40" s="89">
        <v>103</v>
      </c>
      <c r="K40" s="11">
        <f t="shared" si="5"/>
        <v>3.3859303090072318E-2</v>
      </c>
      <c r="L40" s="88">
        <v>4647</v>
      </c>
      <c r="M40" s="89">
        <v>114</v>
      </c>
      <c r="N40" s="11">
        <f t="shared" si="6"/>
        <v>2.4531956100710135E-2</v>
      </c>
      <c r="O40" s="88">
        <v>3566</v>
      </c>
      <c r="P40" s="89">
        <v>98</v>
      </c>
      <c r="Q40" s="11">
        <f t="shared" si="7"/>
        <v>2.7481772293886708E-2</v>
      </c>
      <c r="R40" s="1"/>
      <c r="S40" s="1"/>
      <c r="T40" s="1"/>
      <c r="U40" s="1"/>
      <c r="V40" s="1"/>
    </row>
    <row r="41" spans="1:22" ht="15">
      <c r="A41" s="1"/>
      <c r="B41" s="4" t="s" vm="6">
        <v>8</v>
      </c>
      <c r="C41" s="36">
        <v>6178</v>
      </c>
      <c r="D41" s="7">
        <v>541</v>
      </c>
      <c r="E41" s="8">
        <f t="shared" si="3"/>
        <v>8.7568792489478797E-2</v>
      </c>
      <c r="F41" s="33">
        <v>755</v>
      </c>
      <c r="G41" s="7">
        <v>50</v>
      </c>
      <c r="H41" s="8">
        <f t="shared" si="4"/>
        <v>6.6225165562913912E-2</v>
      </c>
      <c r="I41" s="36">
        <v>1360</v>
      </c>
      <c r="J41" s="7">
        <v>125</v>
      </c>
      <c r="K41" s="8">
        <f t="shared" si="5"/>
        <v>9.1911764705882359E-2</v>
      </c>
      <c r="L41" s="36">
        <v>2188</v>
      </c>
      <c r="M41" s="7">
        <v>185</v>
      </c>
      <c r="N41" s="8">
        <f t="shared" si="6"/>
        <v>8.455210237659963E-2</v>
      </c>
      <c r="O41" s="33">
        <v>965</v>
      </c>
      <c r="P41" s="7">
        <v>87</v>
      </c>
      <c r="Q41" s="8">
        <f t="shared" si="7"/>
        <v>9.0155440414507779E-2</v>
      </c>
      <c r="R41" s="1"/>
      <c r="S41" s="1"/>
      <c r="T41" s="1"/>
      <c r="U41" s="1"/>
      <c r="V41" s="1"/>
    </row>
    <row r="42" spans="1:22" ht="15">
      <c r="A42" s="1"/>
      <c r="B42" s="4" t="s" vm="7">
        <v>9</v>
      </c>
      <c r="C42" s="36">
        <v>1569</v>
      </c>
      <c r="D42" s="7">
        <v>78</v>
      </c>
      <c r="E42" s="8">
        <f t="shared" si="3"/>
        <v>4.9713193116634802E-2</v>
      </c>
      <c r="F42" s="33">
        <v>140</v>
      </c>
      <c r="G42" s="7">
        <v>6</v>
      </c>
      <c r="H42" s="8">
        <f t="shared" si="4"/>
        <v>4.2857142857142858E-2</v>
      </c>
      <c r="I42" s="33">
        <v>161</v>
      </c>
      <c r="J42" s="7">
        <v>7</v>
      </c>
      <c r="K42" s="8">
        <f t="shared" si="5"/>
        <v>4.3478260869565216E-2</v>
      </c>
      <c r="L42" s="33">
        <v>309</v>
      </c>
      <c r="M42" s="7">
        <v>17</v>
      </c>
      <c r="N42" s="8">
        <f t="shared" si="6"/>
        <v>5.5016181229773461E-2</v>
      </c>
      <c r="O42" s="33">
        <v>187</v>
      </c>
      <c r="P42" s="7">
        <v>16</v>
      </c>
      <c r="Q42" s="8">
        <f t="shared" si="7"/>
        <v>8.5561497326203204E-2</v>
      </c>
      <c r="R42" s="1"/>
      <c r="S42" s="1"/>
      <c r="T42" s="1"/>
      <c r="U42" s="1"/>
      <c r="V42" s="1"/>
    </row>
    <row r="43" spans="1:22" ht="15">
      <c r="A43" s="1"/>
      <c r="B43" s="4" t="s" vm="8">
        <v>10</v>
      </c>
      <c r="C43" s="52">
        <v>1111</v>
      </c>
      <c r="D43" s="7">
        <v>51</v>
      </c>
      <c r="E43" s="8">
        <f t="shared" si="3"/>
        <v>4.5904590459045908E-2</v>
      </c>
      <c r="F43" s="33">
        <v>64</v>
      </c>
      <c r="G43" s="7">
        <v>2</v>
      </c>
      <c r="H43" s="8">
        <f t="shared" si="4"/>
        <v>3.125E-2</v>
      </c>
      <c r="I43" s="33">
        <v>109</v>
      </c>
      <c r="J43" s="7">
        <v>1</v>
      </c>
      <c r="K43" s="8">
        <f t="shared" si="5"/>
        <v>9.1743119266055051E-3</v>
      </c>
      <c r="L43" s="33">
        <v>229</v>
      </c>
      <c r="M43" s="7">
        <v>20</v>
      </c>
      <c r="N43" s="8">
        <f t="shared" si="6"/>
        <v>8.7336244541484712E-2</v>
      </c>
      <c r="O43" s="33">
        <v>90</v>
      </c>
      <c r="P43" s="7">
        <v>6</v>
      </c>
      <c r="Q43" s="8">
        <f t="shared" si="7"/>
        <v>6.6666666666666666E-2</v>
      </c>
      <c r="R43" s="1"/>
      <c r="S43" s="1"/>
      <c r="T43" s="1"/>
      <c r="U43" s="1"/>
      <c r="V43" s="1"/>
    </row>
    <row r="44" spans="1:22" ht="15.5" thickBot="1">
      <c r="A44" s="1"/>
      <c r="B44" s="19" t="s">
        <v>11</v>
      </c>
      <c r="C44" s="58">
        <f>SUM(C37:C40)</f>
        <v>28937</v>
      </c>
      <c r="D44" s="54">
        <f>SUM(D37:D40)</f>
        <v>857</v>
      </c>
      <c r="E44" s="41">
        <f>SUM(D44/C44)</f>
        <v>2.9616062480561218E-2</v>
      </c>
      <c r="F44" s="53">
        <f>SUM(F37:F40)</f>
        <v>6020</v>
      </c>
      <c r="G44" s="54">
        <f>SUM(G37:G40)</f>
        <v>150</v>
      </c>
      <c r="H44" s="55">
        <f>SUM(G44/F44)</f>
        <v>2.4916943521594685E-2</v>
      </c>
      <c r="I44" s="58">
        <f>SUM(I37:I40)</f>
        <v>10517</v>
      </c>
      <c r="J44" s="54">
        <f>SUM(J37:J40)</f>
        <v>396</v>
      </c>
      <c r="K44" s="41">
        <f>SUM(J44/I44)</f>
        <v>3.7653323191024053E-2</v>
      </c>
      <c r="L44" s="53">
        <f>SUM(L37:L40)</f>
        <v>13339</v>
      </c>
      <c r="M44" s="54">
        <f>SUM(M37:M40)</f>
        <v>438</v>
      </c>
      <c r="N44" s="55">
        <f>SUM(M44/L44)</f>
        <v>3.2836044681010569E-2</v>
      </c>
      <c r="O44" s="58">
        <f>SUM(O37:O40)</f>
        <v>5036</v>
      </c>
      <c r="P44" s="54">
        <f>SUM(P37:P40)</f>
        <v>164</v>
      </c>
      <c r="Q44" s="41">
        <f>SUM(P44/O44)</f>
        <v>3.2565528196981733E-2</v>
      </c>
      <c r="R44" s="1"/>
      <c r="S44" s="1"/>
      <c r="T44" s="1"/>
      <c r="U44" s="1"/>
      <c r="V44" s="1"/>
    </row>
    <row r="45" spans="1:22" ht="15.5" thickBot="1">
      <c r="A45" s="1"/>
      <c r="B45" s="19" t="s">
        <v>12</v>
      </c>
      <c r="C45" s="85">
        <f>SUM(C36:C43)</f>
        <v>38176</v>
      </c>
      <c r="D45" s="20">
        <f>SUM(D36:D43)</f>
        <v>1539</v>
      </c>
      <c r="E45" s="56">
        <f>SUM(D45/C45)</f>
        <v>4.0313285834031855E-2</v>
      </c>
      <c r="F45" s="20">
        <f>SUM(F36:F43)</f>
        <v>7042</v>
      </c>
      <c r="G45" s="20">
        <f>SUM(G36:G43)</f>
        <v>209</v>
      </c>
      <c r="H45" s="56">
        <f>SUM(G45/F45)</f>
        <v>2.9679068446464073E-2</v>
      </c>
      <c r="I45" s="85">
        <f>SUM(I36:I43)</f>
        <v>12262</v>
      </c>
      <c r="J45" s="20">
        <f>SUM(J36:J43)</f>
        <v>531</v>
      </c>
      <c r="K45" s="56">
        <f>SUM(J45/I45)</f>
        <v>4.3304518023160987E-2</v>
      </c>
      <c r="L45" s="20">
        <f>SUM(L36:L43)</f>
        <v>16295</v>
      </c>
      <c r="M45" s="20">
        <f>SUM(M36:M43)</f>
        <v>672</v>
      </c>
      <c r="N45" s="56">
        <f>SUM(M45/L45)</f>
        <v>4.1239644062595886E-2</v>
      </c>
      <c r="O45" s="85">
        <f>SUM(O36:O43)</f>
        <v>6351</v>
      </c>
      <c r="P45" s="20">
        <f>SUM(P36:P43)</f>
        <v>277</v>
      </c>
      <c r="Q45" s="56">
        <f>SUM(P45/O45)</f>
        <v>4.3615178712013855E-2</v>
      </c>
      <c r="R45" s="1"/>
      <c r="S45" s="1"/>
      <c r="T45" s="1"/>
      <c r="U45" s="1"/>
      <c r="V45" s="1"/>
    </row>
    <row r="46" spans="1:22" ht="15.5" thickBot="1">
      <c r="A46" s="1"/>
      <c r="B46" s="73" t="s">
        <v>41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1"/>
      <c r="S46" s="1"/>
      <c r="T46" s="1"/>
      <c r="U46" s="1"/>
      <c r="V46" s="1"/>
    </row>
    <row r="47" spans="1:22" ht="15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5" thickBot="1">
      <c r="A48" s="1"/>
      <c r="B48" s="61" t="s">
        <v>42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1"/>
      <c r="V48" s="1"/>
    </row>
    <row r="49" spans="1:32" ht="15">
      <c r="A49" s="1"/>
      <c r="B49" s="24"/>
      <c r="C49" s="72" t="s">
        <v>20</v>
      </c>
      <c r="D49" s="67"/>
      <c r="E49" s="68"/>
      <c r="F49" s="67" t="s">
        <v>21</v>
      </c>
      <c r="G49" s="67"/>
      <c r="H49" s="68"/>
      <c r="I49" s="72" t="s">
        <v>22</v>
      </c>
      <c r="J49" s="67"/>
      <c r="K49" s="68"/>
      <c r="L49" s="67" t="s">
        <v>23</v>
      </c>
      <c r="M49" s="67"/>
      <c r="N49" s="68"/>
      <c r="O49" s="72" t="s">
        <v>24</v>
      </c>
      <c r="P49" s="67"/>
      <c r="Q49" s="68"/>
      <c r="R49" s="67" t="s">
        <v>25</v>
      </c>
      <c r="S49" s="67"/>
      <c r="T49" s="68"/>
      <c r="U49" s="1"/>
      <c r="V49" s="1"/>
    </row>
    <row r="50" spans="1:32" ht="30.65" customHeight="1">
      <c r="A50" s="1"/>
      <c r="B50" s="4"/>
      <c r="C50" s="32" t="s">
        <v>0</v>
      </c>
      <c r="D50" s="5" t="s">
        <v>1</v>
      </c>
      <c r="E50" s="26" t="s">
        <v>2</v>
      </c>
      <c r="F50" s="5" t="s">
        <v>0</v>
      </c>
      <c r="G50" s="5" t="s">
        <v>1</v>
      </c>
      <c r="H50" s="26" t="s">
        <v>2</v>
      </c>
      <c r="I50" s="32" t="s">
        <v>0</v>
      </c>
      <c r="J50" s="5" t="s">
        <v>1</v>
      </c>
      <c r="K50" s="26" t="s">
        <v>2</v>
      </c>
      <c r="L50" s="5" t="s">
        <v>0</v>
      </c>
      <c r="M50" s="5" t="s">
        <v>1</v>
      </c>
      <c r="N50" s="26" t="s">
        <v>2</v>
      </c>
      <c r="O50" s="32" t="s">
        <v>0</v>
      </c>
      <c r="P50" s="5" t="s">
        <v>1</v>
      </c>
      <c r="Q50" s="26" t="s">
        <v>2</v>
      </c>
      <c r="R50" s="5" t="s">
        <v>0</v>
      </c>
      <c r="S50" s="5" t="s">
        <v>1</v>
      </c>
      <c r="T50" s="26" t="s">
        <v>2</v>
      </c>
      <c r="U50" s="1"/>
      <c r="V50" s="1"/>
    </row>
    <row r="51" spans="1:32" ht="15">
      <c r="A51" s="1"/>
      <c r="B51" s="4" t="s" vm="1">
        <v>3</v>
      </c>
      <c r="C51" s="33">
        <v>5</v>
      </c>
      <c r="D51" s="7">
        <v>2</v>
      </c>
      <c r="E51" s="86">
        <f>SUM(D51/C51)</f>
        <v>0.4</v>
      </c>
      <c r="F51" s="15">
        <v>15</v>
      </c>
      <c r="G51" s="1">
        <v>1</v>
      </c>
      <c r="H51" s="86">
        <f>SUM(G51/F51)</f>
        <v>6.6666666666666666E-2</v>
      </c>
      <c r="I51" s="33">
        <v>79</v>
      </c>
      <c r="J51" s="7">
        <v>3</v>
      </c>
      <c r="K51" s="86">
        <f>SUM(J51/I51)</f>
        <v>3.7974683544303799E-2</v>
      </c>
      <c r="L51" s="7">
        <v>293</v>
      </c>
      <c r="M51" s="7">
        <v>11</v>
      </c>
      <c r="N51" s="86">
        <f>SUM(M51/L51)</f>
        <v>3.7542662116040959E-2</v>
      </c>
      <c r="O51" s="33">
        <v>134</v>
      </c>
      <c r="P51" s="7">
        <v>4</v>
      </c>
      <c r="Q51" s="86">
        <f>SUM(P51/O51)</f>
        <v>2.9850746268656716E-2</v>
      </c>
      <c r="R51" s="7">
        <v>369</v>
      </c>
      <c r="S51" s="7">
        <v>10</v>
      </c>
      <c r="T51" s="86">
        <f>SUM(S51/R51)</f>
        <v>2.7100271002710029E-2</v>
      </c>
      <c r="U51" s="1"/>
      <c r="V51" s="1"/>
    </row>
    <row r="52" spans="1:32" ht="15">
      <c r="A52" s="1"/>
      <c r="B52" s="10" t="s" vm="2">
        <v>4</v>
      </c>
      <c r="C52" s="90">
        <v>997</v>
      </c>
      <c r="D52" s="89">
        <v>340</v>
      </c>
      <c r="E52" s="11">
        <f t="shared" ref="E52:E58" si="8">SUM(D52/C52)</f>
        <v>0.34102306920762288</v>
      </c>
      <c r="F52" s="89">
        <v>862</v>
      </c>
      <c r="G52" s="89">
        <v>107</v>
      </c>
      <c r="H52" s="11">
        <f t="shared" ref="H52:H58" si="9">SUM(G52/F52)</f>
        <v>0.12412993039443156</v>
      </c>
      <c r="I52" s="88">
        <v>2462</v>
      </c>
      <c r="J52" s="89">
        <v>111</v>
      </c>
      <c r="K52" s="11">
        <f t="shared" ref="K52:K58" si="10">SUM(J52/I52)</f>
        <v>4.5085296506904952E-2</v>
      </c>
      <c r="L52" s="91">
        <v>2844</v>
      </c>
      <c r="M52" s="89">
        <v>87</v>
      </c>
      <c r="N52" s="11">
        <f t="shared" ref="N52:N58" si="11">SUM(M52/L52)</f>
        <v>3.059071729957806E-2</v>
      </c>
      <c r="O52" s="88">
        <v>3041</v>
      </c>
      <c r="P52" s="89">
        <v>52</v>
      </c>
      <c r="Q52" s="11">
        <f t="shared" ref="Q52:Q57" si="12">SUM(P52/O52)</f>
        <v>1.7099638276882604E-2</v>
      </c>
      <c r="R52" s="91">
        <v>8215</v>
      </c>
      <c r="S52" s="89">
        <v>152</v>
      </c>
      <c r="T52" s="11">
        <f t="shared" ref="T52:T58" si="13">SUM(S52/R52)</f>
        <v>1.8502738892270238E-2</v>
      </c>
      <c r="U52" s="1"/>
      <c r="V52" s="1"/>
    </row>
    <row r="53" spans="1:32" ht="15">
      <c r="A53" s="1"/>
      <c r="B53" s="10" t="s" vm="3">
        <v>5</v>
      </c>
      <c r="C53" s="35"/>
      <c r="D53" s="28"/>
      <c r="E53" s="11"/>
      <c r="F53" s="27"/>
      <c r="G53" s="28"/>
      <c r="H53" s="11"/>
      <c r="I53" s="35"/>
      <c r="J53" s="28"/>
      <c r="K53" s="11"/>
      <c r="L53" s="27"/>
      <c r="M53" s="28"/>
      <c r="N53" s="11"/>
      <c r="O53" s="35"/>
      <c r="P53" s="28"/>
      <c r="Q53" s="11"/>
      <c r="R53" s="91">
        <v>11652</v>
      </c>
      <c r="S53" s="89">
        <v>306</v>
      </c>
      <c r="T53" s="11">
        <f t="shared" si="13"/>
        <v>2.6261585993820804E-2</v>
      </c>
      <c r="U53" s="1"/>
      <c r="V53" s="1"/>
    </row>
    <row r="54" spans="1:32" ht="15">
      <c r="A54" s="1"/>
      <c r="B54" s="10" t="s" vm="4">
        <v>6</v>
      </c>
      <c r="C54" s="35"/>
      <c r="D54" s="28"/>
      <c r="E54" s="11"/>
      <c r="F54" s="27"/>
      <c r="G54" s="28"/>
      <c r="H54" s="11"/>
      <c r="I54" s="35"/>
      <c r="J54" s="28"/>
      <c r="K54" s="11"/>
      <c r="L54" s="27"/>
      <c r="M54" s="28"/>
      <c r="N54" s="11"/>
      <c r="O54" s="35"/>
      <c r="P54" s="28"/>
      <c r="Q54" s="11"/>
      <c r="R54" s="91">
        <v>4207</v>
      </c>
      <c r="S54" s="89">
        <v>108</v>
      </c>
      <c r="T54" s="11">
        <f t="shared" si="13"/>
        <v>2.5671499881150462E-2</v>
      </c>
      <c r="U54" s="1"/>
      <c r="V54" s="1"/>
    </row>
    <row r="55" spans="1:32" ht="15">
      <c r="A55" s="1"/>
      <c r="B55" s="10" t="s" vm="5">
        <v>7</v>
      </c>
      <c r="C55" s="88">
        <v>418</v>
      </c>
      <c r="D55" s="89">
        <v>121</v>
      </c>
      <c r="E55" s="11">
        <f t="shared" si="8"/>
        <v>0.28947368421052633</v>
      </c>
      <c r="F55" s="91">
        <v>1110</v>
      </c>
      <c r="G55" s="89">
        <v>74</v>
      </c>
      <c r="H55" s="11">
        <f t="shared" si="9"/>
        <v>6.6666666666666666E-2</v>
      </c>
      <c r="I55" s="88">
        <v>3533</v>
      </c>
      <c r="J55" s="89">
        <v>115</v>
      </c>
      <c r="K55" s="11">
        <f t="shared" si="10"/>
        <v>3.2550240588734784E-2</v>
      </c>
      <c r="L55" s="91">
        <v>5353</v>
      </c>
      <c r="M55" s="89">
        <v>97</v>
      </c>
      <c r="N55" s="11">
        <f t="shared" si="11"/>
        <v>1.8120679992527554E-2</v>
      </c>
      <c r="O55" s="88">
        <v>4492</v>
      </c>
      <c r="P55" s="89">
        <v>67</v>
      </c>
      <c r="Q55" s="11">
        <f t="shared" si="12"/>
        <v>1.491540516473731E-2</v>
      </c>
      <c r="R55" s="91">
        <v>15181</v>
      </c>
      <c r="S55" s="89">
        <v>268</v>
      </c>
      <c r="T55" s="11">
        <f t="shared" si="13"/>
        <v>1.7653646004874513E-2</v>
      </c>
      <c r="U55" s="1"/>
      <c r="V55" s="1"/>
    </row>
    <row r="56" spans="1:32" ht="15">
      <c r="A56" s="1"/>
      <c r="B56" s="4" t="s" vm="6">
        <v>8</v>
      </c>
      <c r="C56" s="36">
        <v>894</v>
      </c>
      <c r="D56" s="7">
        <v>338</v>
      </c>
      <c r="E56" s="8">
        <f t="shared" si="8"/>
        <v>0.37807606263982102</v>
      </c>
      <c r="F56" s="42">
        <v>1170</v>
      </c>
      <c r="G56" s="7">
        <v>194</v>
      </c>
      <c r="H56" s="8">
        <f t="shared" si="9"/>
        <v>0.16581196581196581</v>
      </c>
      <c r="I56" s="36">
        <v>3324</v>
      </c>
      <c r="J56" s="7">
        <v>237</v>
      </c>
      <c r="K56" s="8">
        <f t="shared" si="10"/>
        <v>7.1299638989169675E-2</v>
      </c>
      <c r="L56" s="42">
        <v>2887</v>
      </c>
      <c r="M56" s="7">
        <v>106</v>
      </c>
      <c r="N56" s="8">
        <f t="shared" si="11"/>
        <v>3.6716314513335645E-2</v>
      </c>
      <c r="O56" s="33">
        <v>1072</v>
      </c>
      <c r="P56" s="7">
        <v>26</v>
      </c>
      <c r="Q56" s="8">
        <f t="shared" si="12"/>
        <v>2.4253731343283583E-2</v>
      </c>
      <c r="R56" s="42">
        <v>2204</v>
      </c>
      <c r="S56" s="7">
        <v>86</v>
      </c>
      <c r="T56" s="8">
        <f t="shared" si="13"/>
        <v>3.9019963702359349E-2</v>
      </c>
      <c r="U56" s="1"/>
      <c r="V56" s="1"/>
    </row>
    <row r="57" spans="1:32" ht="15">
      <c r="A57" s="1"/>
      <c r="B57" s="4" t="s" vm="7">
        <v>9</v>
      </c>
      <c r="C57" s="33">
        <v>130</v>
      </c>
      <c r="D57" s="7">
        <v>28</v>
      </c>
      <c r="E57" s="8">
        <f t="shared" si="8"/>
        <v>0.2153846153846154</v>
      </c>
      <c r="F57" s="7">
        <v>174</v>
      </c>
      <c r="G57" s="7">
        <v>18</v>
      </c>
      <c r="H57" s="8">
        <f t="shared" si="9"/>
        <v>0.10344827586206896</v>
      </c>
      <c r="I57" s="33">
        <v>417</v>
      </c>
      <c r="J57" s="7">
        <v>30</v>
      </c>
      <c r="K57" s="8">
        <f t="shared" si="10"/>
        <v>7.1942446043165464E-2</v>
      </c>
      <c r="L57" s="7">
        <v>401</v>
      </c>
      <c r="M57" s="7">
        <v>12</v>
      </c>
      <c r="N57" s="8">
        <f t="shared" si="11"/>
        <v>2.9925187032418952E-2</v>
      </c>
      <c r="O57" s="33">
        <v>366</v>
      </c>
      <c r="P57" s="7">
        <v>6</v>
      </c>
      <c r="Q57" s="8">
        <f t="shared" si="12"/>
        <v>1.6393442622950821E-2</v>
      </c>
      <c r="R57" s="7">
        <v>894</v>
      </c>
      <c r="S57" s="7">
        <v>30</v>
      </c>
      <c r="T57" s="8">
        <f t="shared" si="13"/>
        <v>3.3557046979865772E-2</v>
      </c>
      <c r="U57" s="1"/>
      <c r="V57" s="1"/>
    </row>
    <row r="58" spans="1:32" ht="15">
      <c r="A58" s="1"/>
      <c r="B58" s="4" t="s" vm="8">
        <v>10</v>
      </c>
      <c r="C58" s="33">
        <v>41</v>
      </c>
      <c r="D58" s="7">
        <v>6</v>
      </c>
      <c r="E58" s="8">
        <f t="shared" si="8"/>
        <v>0.14634146341463414</v>
      </c>
      <c r="F58" s="7">
        <v>51</v>
      </c>
      <c r="G58" s="7">
        <v>8</v>
      </c>
      <c r="H58" s="8">
        <f t="shared" si="9"/>
        <v>0.15686274509803921</v>
      </c>
      <c r="I58" s="33">
        <v>124</v>
      </c>
      <c r="J58" s="7">
        <v>8</v>
      </c>
      <c r="K58" s="8">
        <f t="shared" si="10"/>
        <v>6.4516129032258063E-2</v>
      </c>
      <c r="L58" s="7">
        <v>92</v>
      </c>
      <c r="M58" s="7">
        <v>1</v>
      </c>
      <c r="N58" s="8">
        <f t="shared" si="11"/>
        <v>1.0869565217391304E-2</v>
      </c>
      <c r="O58" s="34"/>
      <c r="P58" s="1"/>
      <c r="Q58" s="8"/>
      <c r="R58" s="42">
        <v>1382</v>
      </c>
      <c r="S58" s="7">
        <v>57</v>
      </c>
      <c r="T58" s="8">
        <f t="shared" si="13"/>
        <v>4.1244573082489147E-2</v>
      </c>
      <c r="U58" s="1"/>
      <c r="V58" s="1"/>
    </row>
    <row r="59" spans="1:32" ht="15.5" thickBot="1">
      <c r="A59" s="1"/>
      <c r="B59" s="19" t="s">
        <v>11</v>
      </c>
      <c r="C59" s="58">
        <f>SUM(C52:C55)</f>
        <v>1415</v>
      </c>
      <c r="D59" s="54">
        <f>SUM(D52:D55)</f>
        <v>461</v>
      </c>
      <c r="E59" s="41">
        <f>SUM(D59/C59)</f>
        <v>0.32579505300353356</v>
      </c>
      <c r="F59" s="53">
        <f>SUM(F52:F55)</f>
        <v>1972</v>
      </c>
      <c r="G59" s="54">
        <f>SUM(G52:G55)</f>
        <v>181</v>
      </c>
      <c r="H59" s="55">
        <f>SUM(G59/F59)</f>
        <v>9.1784989858012173E-2</v>
      </c>
      <c r="I59" s="58">
        <f>SUM(I52:I55)</f>
        <v>5995</v>
      </c>
      <c r="J59" s="54">
        <f>SUM(J52:J55)</f>
        <v>226</v>
      </c>
      <c r="K59" s="41">
        <f>SUM(J59/I59)</f>
        <v>3.7698081734778982E-2</v>
      </c>
      <c r="L59" s="53">
        <f>SUM(L52:L55)</f>
        <v>8197</v>
      </c>
      <c r="M59" s="54">
        <f>SUM(M52:M55)</f>
        <v>184</v>
      </c>
      <c r="N59" s="55">
        <f>SUM(M59/L59)</f>
        <v>2.2447236793949006E-2</v>
      </c>
      <c r="O59" s="58">
        <f>SUM(O52:O55)</f>
        <v>7533</v>
      </c>
      <c r="P59" s="54">
        <f>SUM(P52:P55)</f>
        <v>119</v>
      </c>
      <c r="Q59" s="41">
        <f>SUM(P59/O59)</f>
        <v>1.5797159166334795E-2</v>
      </c>
      <c r="R59" s="53">
        <f>SUM(R52:R55)</f>
        <v>39255</v>
      </c>
      <c r="S59" s="54">
        <f>SUM(S52:S55)</f>
        <v>834</v>
      </c>
      <c r="T59" s="55">
        <f>SUM(S59/R59)</f>
        <v>2.1245701184562475E-2</v>
      </c>
      <c r="U59" s="1"/>
      <c r="V59" s="1"/>
    </row>
    <row r="60" spans="1:32" ht="15.5" thickBot="1">
      <c r="A60" s="1"/>
      <c r="B60" s="19" t="s">
        <v>12</v>
      </c>
      <c r="C60" s="85">
        <f>SUM(C51:C58)</f>
        <v>2485</v>
      </c>
      <c r="D60" s="20">
        <f>SUM(D51:D58)</f>
        <v>835</v>
      </c>
      <c r="E60" s="56">
        <f>SUM(D60/C60)</f>
        <v>0.33601609657947684</v>
      </c>
      <c r="F60" s="20">
        <f>SUM(F51:F58)</f>
        <v>3382</v>
      </c>
      <c r="G60" s="20">
        <f>SUM(G51:G58)</f>
        <v>402</v>
      </c>
      <c r="H60" s="56">
        <f>SUM(G60/F60)</f>
        <v>0.11886457717327026</v>
      </c>
      <c r="I60" s="85">
        <f>SUM(I51:I58)</f>
        <v>9939</v>
      </c>
      <c r="J60" s="20">
        <f>SUM(J51:J58)</f>
        <v>504</v>
      </c>
      <c r="K60" s="56">
        <f>SUM(J60/I60)</f>
        <v>5.0709326894053726E-2</v>
      </c>
      <c r="L60" s="20">
        <f>SUM(L51:L58)</f>
        <v>11870</v>
      </c>
      <c r="M60" s="20">
        <f>SUM(M51:M58)</f>
        <v>314</v>
      </c>
      <c r="N60" s="56">
        <f>SUM(M60/L60)</f>
        <v>2.6453243470935129E-2</v>
      </c>
      <c r="O60" s="85">
        <f>SUM(O51:O58)</f>
        <v>9105</v>
      </c>
      <c r="P60" s="20">
        <f>SUM(P51:P58)</f>
        <v>155</v>
      </c>
      <c r="Q60" s="56">
        <f>SUM(P60/O60)</f>
        <v>1.7023613399231193E-2</v>
      </c>
      <c r="R60" s="20">
        <f>SUM(R51:R58)</f>
        <v>44104</v>
      </c>
      <c r="S60" s="20">
        <f>SUM(S51:S58)</f>
        <v>1017</v>
      </c>
      <c r="T60" s="56">
        <f>SUM(S60/R60)</f>
        <v>2.3059132958461816E-2</v>
      </c>
      <c r="U60" s="1"/>
      <c r="V60" s="1"/>
    </row>
    <row r="61" spans="1:32" ht="15.5" thickBot="1">
      <c r="A61" s="1"/>
      <c r="B61" s="73" t="s">
        <v>38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5"/>
      <c r="U61" s="1"/>
      <c r="V61" s="1"/>
    </row>
    <row r="62" spans="1:32" ht="15.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32" ht="15.5" thickBot="1">
      <c r="B63" s="61" t="s">
        <v>43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3"/>
    </row>
    <row r="64" spans="1:32" ht="15">
      <c r="B64" s="24"/>
      <c r="C64" s="72" t="s">
        <v>26</v>
      </c>
      <c r="D64" s="67"/>
      <c r="E64" s="68"/>
      <c r="F64" s="67" t="s">
        <v>27</v>
      </c>
      <c r="G64" s="67"/>
      <c r="H64" s="67"/>
      <c r="I64" s="72" t="s">
        <v>28</v>
      </c>
      <c r="J64" s="67"/>
      <c r="K64" s="68"/>
      <c r="L64" s="67" t="s">
        <v>29</v>
      </c>
      <c r="M64" s="67"/>
      <c r="N64" s="67"/>
      <c r="O64" s="72" t="s">
        <v>30</v>
      </c>
      <c r="P64" s="67"/>
      <c r="Q64" s="68"/>
      <c r="R64" s="67" t="s">
        <v>31</v>
      </c>
      <c r="S64" s="67"/>
      <c r="T64" s="68"/>
      <c r="U64" s="78" t="s">
        <v>32</v>
      </c>
      <c r="V64" s="76"/>
      <c r="W64" s="77"/>
      <c r="X64" s="67" t="s">
        <v>33</v>
      </c>
      <c r="Y64" s="67"/>
      <c r="Z64" s="67"/>
      <c r="AA64" s="72" t="s">
        <v>34</v>
      </c>
      <c r="AB64" s="67"/>
      <c r="AC64" s="68"/>
      <c r="AD64" s="76" t="s">
        <v>35</v>
      </c>
      <c r="AE64" s="76"/>
      <c r="AF64" s="77"/>
    </row>
    <row r="65" spans="2:32" ht="35.5" customHeight="1">
      <c r="B65" s="4"/>
      <c r="C65" s="32" t="s">
        <v>0</v>
      </c>
      <c r="D65" s="5" t="s">
        <v>1</v>
      </c>
      <c r="E65" s="26" t="s">
        <v>2</v>
      </c>
      <c r="F65" s="5" t="s">
        <v>0</v>
      </c>
      <c r="G65" s="5" t="s">
        <v>1</v>
      </c>
      <c r="H65" s="5" t="s">
        <v>2</v>
      </c>
      <c r="I65" s="32" t="s">
        <v>0</v>
      </c>
      <c r="J65" s="5" t="s">
        <v>1</v>
      </c>
      <c r="K65" s="26" t="s">
        <v>2</v>
      </c>
      <c r="L65" s="5" t="s">
        <v>0</v>
      </c>
      <c r="M65" s="5" t="s">
        <v>1</v>
      </c>
      <c r="N65" s="5" t="s">
        <v>2</v>
      </c>
      <c r="O65" s="32" t="s">
        <v>0</v>
      </c>
      <c r="P65" s="5" t="s">
        <v>1</v>
      </c>
      <c r="Q65" s="26" t="s">
        <v>2</v>
      </c>
      <c r="R65" s="5" t="s">
        <v>0</v>
      </c>
      <c r="S65" s="5" t="s">
        <v>1</v>
      </c>
      <c r="T65" s="26" t="s">
        <v>2</v>
      </c>
      <c r="U65" s="47" t="s">
        <v>0</v>
      </c>
      <c r="V65" s="48" t="s">
        <v>1</v>
      </c>
      <c r="W65" s="49" t="s">
        <v>2</v>
      </c>
      <c r="X65" s="5" t="s">
        <v>0</v>
      </c>
      <c r="Y65" s="5" t="s">
        <v>1</v>
      </c>
      <c r="Z65" s="5" t="s">
        <v>2</v>
      </c>
      <c r="AA65" s="32" t="s">
        <v>0</v>
      </c>
      <c r="AB65" s="5" t="s">
        <v>1</v>
      </c>
      <c r="AC65" s="26" t="s">
        <v>2</v>
      </c>
      <c r="AD65" s="48" t="s">
        <v>0</v>
      </c>
      <c r="AE65" s="48" t="s">
        <v>1</v>
      </c>
      <c r="AF65" s="49" t="s">
        <v>2</v>
      </c>
    </row>
    <row r="66" spans="2:32" ht="15">
      <c r="B66" s="4" t="s" vm="1">
        <v>3</v>
      </c>
      <c r="C66" s="33">
        <v>4</v>
      </c>
      <c r="D66" s="37">
        <v>2</v>
      </c>
      <c r="E66" s="86">
        <f>SUM(D66/C66)</f>
        <v>0.5</v>
      </c>
      <c r="F66" s="17">
        <v>114</v>
      </c>
      <c r="G66" s="17">
        <v>4</v>
      </c>
      <c r="H66" s="86">
        <f>SUM(G66/F66)</f>
        <v>3.5087719298245612E-2</v>
      </c>
      <c r="I66" s="38">
        <v>225</v>
      </c>
      <c r="J66" s="17">
        <v>5</v>
      </c>
      <c r="K66" s="86">
        <f>SUM(J66/I66)</f>
        <v>2.2222222222222223E-2</v>
      </c>
      <c r="L66" s="7">
        <v>193</v>
      </c>
      <c r="M66" s="37">
        <v>5</v>
      </c>
      <c r="N66" s="86">
        <f>SUM(M66/L66)</f>
        <v>2.5906735751295335E-2</v>
      </c>
      <c r="O66" s="38">
        <v>158</v>
      </c>
      <c r="P66" s="17">
        <v>7</v>
      </c>
      <c r="Q66" s="86">
        <f>SUM(P66/O66)</f>
        <v>4.4303797468354431E-2</v>
      </c>
      <c r="R66" s="17">
        <v>86</v>
      </c>
      <c r="S66" s="17">
        <v>3</v>
      </c>
      <c r="T66" s="86">
        <f>SUM(S66/R66)</f>
        <v>3.4883720930232558E-2</v>
      </c>
      <c r="U66" s="38">
        <v>64</v>
      </c>
      <c r="V66" s="17">
        <v>3</v>
      </c>
      <c r="W66" s="86">
        <f>SUM(V66/U66)</f>
        <v>4.6875E-2</v>
      </c>
      <c r="X66" s="17">
        <v>24</v>
      </c>
      <c r="Y66" s="17">
        <v>1</v>
      </c>
      <c r="Z66" s="86">
        <f>SUM(Y66/X66)</f>
        <v>4.1666666666666664E-2</v>
      </c>
      <c r="AA66" s="33">
        <v>23</v>
      </c>
      <c r="AB66" s="37">
        <v>1</v>
      </c>
      <c r="AC66" s="86">
        <f>SUM(AB66/AA66)</f>
        <v>4.3478260869565216E-2</v>
      </c>
      <c r="AD66" s="46"/>
      <c r="AE66" s="44"/>
      <c r="AF66" s="86"/>
    </row>
    <row r="67" spans="2:32" ht="15">
      <c r="B67" s="10" t="s" vm="2">
        <v>4</v>
      </c>
      <c r="C67" s="92">
        <v>412</v>
      </c>
      <c r="D67" s="93">
        <v>115</v>
      </c>
      <c r="E67" s="11">
        <f t="shared" ref="E67:E72" si="14">SUM(D67/C67)</f>
        <v>0.279126213592233</v>
      </c>
      <c r="F67" s="94">
        <v>2892</v>
      </c>
      <c r="G67" s="93">
        <v>306</v>
      </c>
      <c r="H67" s="11">
        <f t="shared" ref="H67:H73" si="15">SUM(G67/F67)</f>
        <v>0.10580912863070539</v>
      </c>
      <c r="I67" s="88">
        <v>2962</v>
      </c>
      <c r="J67" s="95">
        <v>124</v>
      </c>
      <c r="K67" s="11">
        <f t="shared" ref="K67:K73" si="16">SUM(J67/I67)</f>
        <v>4.186360567184335E-2</v>
      </c>
      <c r="L67" s="91">
        <v>2968</v>
      </c>
      <c r="M67" s="95">
        <v>87</v>
      </c>
      <c r="N67" s="11">
        <f t="shared" ref="N67:N73" si="17">SUM(M67/L67)</f>
        <v>2.9312668463611861E-2</v>
      </c>
      <c r="O67" s="96">
        <v>3877</v>
      </c>
      <c r="P67" s="93">
        <v>82</v>
      </c>
      <c r="Q67" s="11">
        <f t="shared" ref="Q67:Q73" si="18">SUM(P67/O67)</f>
        <v>2.1150374000515861E-2</v>
      </c>
      <c r="R67" s="94">
        <v>3673</v>
      </c>
      <c r="S67" s="93">
        <v>61</v>
      </c>
      <c r="T67" s="11">
        <f t="shared" ref="T67:T73" si="19">SUM(S67/R67)</f>
        <v>1.6607677647699427E-2</v>
      </c>
      <c r="U67" s="59">
        <v>1099</v>
      </c>
      <c r="V67" s="93">
        <v>37</v>
      </c>
      <c r="W67" s="11">
        <f t="shared" ref="W67:W73" si="20">SUM(V67/U67)</f>
        <v>3.3666969972702458E-2</v>
      </c>
      <c r="X67" s="93">
        <v>405</v>
      </c>
      <c r="Y67" s="93">
        <v>26</v>
      </c>
      <c r="Z67" s="11">
        <f t="shared" ref="Z67:Z73" si="21">SUM(Y67/X67)</f>
        <v>6.4197530864197536E-2</v>
      </c>
      <c r="AA67" s="88">
        <v>128</v>
      </c>
      <c r="AB67" s="95">
        <v>11</v>
      </c>
      <c r="AC67" s="11">
        <f t="shared" ref="AC67:AC72" si="22">SUM(AB67/AA67)</f>
        <v>8.59375E-2</v>
      </c>
      <c r="AD67" s="45"/>
      <c r="AE67" s="43"/>
      <c r="AF67" s="11"/>
    </row>
    <row r="68" spans="2:32" ht="15">
      <c r="B68" s="10" t="s" vm="3">
        <v>5</v>
      </c>
      <c r="C68" s="35"/>
      <c r="D68" s="83"/>
      <c r="E68" s="11"/>
      <c r="F68" s="27"/>
      <c r="G68" s="83"/>
      <c r="H68" s="11"/>
      <c r="I68" s="35"/>
      <c r="J68" s="83"/>
      <c r="K68" s="11"/>
      <c r="L68" s="27"/>
      <c r="M68" s="83"/>
      <c r="N68" s="11"/>
      <c r="O68" s="35"/>
      <c r="P68" s="83"/>
      <c r="Q68" s="11"/>
      <c r="R68" s="91">
        <v>707</v>
      </c>
      <c r="S68" s="95">
        <v>6</v>
      </c>
      <c r="T68" s="11">
        <f t="shared" si="19"/>
        <v>8.4865629420084864E-3</v>
      </c>
      <c r="U68" s="59">
        <v>4081</v>
      </c>
      <c r="V68" s="93">
        <v>73</v>
      </c>
      <c r="W68" s="11">
        <f t="shared" si="20"/>
        <v>1.7887772604753736E-2</v>
      </c>
      <c r="X68" s="94">
        <v>4065</v>
      </c>
      <c r="Y68" s="93">
        <v>111</v>
      </c>
      <c r="Z68" s="11">
        <f t="shared" si="21"/>
        <v>2.7306273062730629E-2</v>
      </c>
      <c r="AA68" s="96">
        <v>2462</v>
      </c>
      <c r="AB68" s="93">
        <v>102</v>
      </c>
      <c r="AC68" s="11">
        <f t="shared" si="22"/>
        <v>4.1429731925264016E-2</v>
      </c>
      <c r="AD68" s="93">
        <v>358</v>
      </c>
      <c r="AE68" s="93">
        <v>14</v>
      </c>
      <c r="AF68" s="11">
        <f t="shared" ref="AF68:AF71" si="23">SUM(AE68/AD68)</f>
        <v>3.9106145251396648E-2</v>
      </c>
    </row>
    <row r="69" spans="2:32" ht="15">
      <c r="B69" s="10" t="s" vm="4">
        <v>6</v>
      </c>
      <c r="C69" s="35"/>
      <c r="D69" s="83"/>
      <c r="E69" s="11"/>
      <c r="F69" s="27"/>
      <c r="G69" s="83"/>
      <c r="H69" s="11"/>
      <c r="I69" s="35"/>
      <c r="J69" s="83"/>
      <c r="K69" s="11"/>
      <c r="L69" s="27"/>
      <c r="M69" s="83"/>
      <c r="N69" s="11"/>
      <c r="O69" s="92"/>
      <c r="P69" s="93"/>
      <c r="Q69" s="11"/>
      <c r="R69" s="93">
        <v>410</v>
      </c>
      <c r="S69" s="93">
        <v>4</v>
      </c>
      <c r="T69" s="11">
        <f t="shared" si="19"/>
        <v>9.7560975609756097E-3</v>
      </c>
      <c r="U69" s="59">
        <v>1247</v>
      </c>
      <c r="V69" s="93">
        <v>22</v>
      </c>
      <c r="W69" s="11">
        <f t="shared" si="20"/>
        <v>1.764234161988773E-2</v>
      </c>
      <c r="X69" s="94">
        <v>1426</v>
      </c>
      <c r="Y69" s="93">
        <v>33</v>
      </c>
      <c r="Z69" s="11">
        <f t="shared" si="21"/>
        <v>2.3141654978962131E-2</v>
      </c>
      <c r="AA69" s="92">
        <v>946</v>
      </c>
      <c r="AB69" s="93">
        <v>46</v>
      </c>
      <c r="AC69" s="11">
        <f t="shared" si="22"/>
        <v>4.8625792811839326E-2</v>
      </c>
      <c r="AD69" s="93">
        <v>157</v>
      </c>
      <c r="AE69" s="93">
        <v>3</v>
      </c>
      <c r="AF69" s="11">
        <f t="shared" si="23"/>
        <v>1.9108280254777069E-2</v>
      </c>
    </row>
    <row r="70" spans="2:32" ht="15">
      <c r="B70" s="10" t="s" vm="5">
        <v>7</v>
      </c>
      <c r="C70" s="92">
        <v>38</v>
      </c>
      <c r="D70" s="93">
        <v>9</v>
      </c>
      <c r="E70" s="11">
        <f t="shared" si="14"/>
        <v>0.23684210526315788</v>
      </c>
      <c r="F70" s="94">
        <v>3358</v>
      </c>
      <c r="G70" s="93">
        <v>199</v>
      </c>
      <c r="H70" s="11">
        <f t="shared" si="15"/>
        <v>5.9261465157832045E-2</v>
      </c>
      <c r="I70" s="88">
        <v>5340</v>
      </c>
      <c r="J70" s="95">
        <v>137</v>
      </c>
      <c r="K70" s="11">
        <f t="shared" si="16"/>
        <v>2.5655430711610486E-2</v>
      </c>
      <c r="L70" s="91">
        <v>4839</v>
      </c>
      <c r="M70" s="95">
        <v>88</v>
      </c>
      <c r="N70" s="11">
        <f t="shared" si="17"/>
        <v>1.8185575532134738E-2</v>
      </c>
      <c r="O70" s="96">
        <v>4358</v>
      </c>
      <c r="P70" s="93">
        <v>66</v>
      </c>
      <c r="Q70" s="11">
        <f t="shared" si="18"/>
        <v>1.5144561725562184E-2</v>
      </c>
      <c r="R70" s="94">
        <v>3568</v>
      </c>
      <c r="S70" s="93">
        <v>49</v>
      </c>
      <c r="T70" s="11">
        <f t="shared" si="19"/>
        <v>1.3733183856502242E-2</v>
      </c>
      <c r="U70" s="39">
        <v>3631</v>
      </c>
      <c r="V70" s="43">
        <v>52</v>
      </c>
      <c r="W70" s="11">
        <f t="shared" si="20"/>
        <v>1.4321123657394658E-2</v>
      </c>
      <c r="X70" s="91">
        <v>2945</v>
      </c>
      <c r="Y70" s="95">
        <v>75</v>
      </c>
      <c r="Z70" s="11">
        <f t="shared" si="21"/>
        <v>2.5466893039049237E-2</v>
      </c>
      <c r="AA70" s="88">
        <v>1743</v>
      </c>
      <c r="AB70" s="95">
        <v>59</v>
      </c>
      <c r="AC70" s="11">
        <f t="shared" si="22"/>
        <v>3.3849684452094089E-2</v>
      </c>
      <c r="AD70" s="45">
        <v>258</v>
      </c>
      <c r="AE70" s="43">
        <v>8</v>
      </c>
      <c r="AF70" s="11">
        <f t="shared" si="23"/>
        <v>3.1007751937984496E-2</v>
      </c>
    </row>
    <row r="71" spans="2:32" ht="15">
      <c r="B71" s="4" t="s" vm="6">
        <v>8</v>
      </c>
      <c r="C71" s="38">
        <v>99</v>
      </c>
      <c r="D71" s="17">
        <v>32</v>
      </c>
      <c r="E71" s="8">
        <f t="shared" si="14"/>
        <v>0.32323232323232326</v>
      </c>
      <c r="F71" s="16">
        <v>3427</v>
      </c>
      <c r="G71" s="17">
        <v>498</v>
      </c>
      <c r="H71" s="8">
        <f t="shared" si="15"/>
        <v>0.14531660344324482</v>
      </c>
      <c r="I71" s="40">
        <v>4067</v>
      </c>
      <c r="J71" s="17">
        <v>275</v>
      </c>
      <c r="K71" s="8">
        <f t="shared" si="16"/>
        <v>6.761740840914679E-2</v>
      </c>
      <c r="L71" s="42">
        <v>2122</v>
      </c>
      <c r="M71" s="37">
        <v>98</v>
      </c>
      <c r="N71" s="8">
        <f t="shared" si="17"/>
        <v>4.6182846371347785E-2</v>
      </c>
      <c r="O71" s="38">
        <v>908</v>
      </c>
      <c r="P71" s="17">
        <v>37</v>
      </c>
      <c r="Q71" s="8">
        <f t="shared" si="18"/>
        <v>4.0748898678414094E-2</v>
      </c>
      <c r="R71" s="17">
        <v>517</v>
      </c>
      <c r="S71" s="17">
        <v>19</v>
      </c>
      <c r="T71" s="8">
        <f t="shared" si="19"/>
        <v>3.6750483558994199E-2</v>
      </c>
      <c r="U71" s="38">
        <v>216</v>
      </c>
      <c r="V71" s="17">
        <v>10</v>
      </c>
      <c r="W71" s="8">
        <f t="shared" si="20"/>
        <v>4.6296296296296294E-2</v>
      </c>
      <c r="X71" s="7">
        <v>139</v>
      </c>
      <c r="Y71" s="37">
        <v>11</v>
      </c>
      <c r="Z71" s="8">
        <f t="shared" si="21"/>
        <v>7.9136690647482008E-2</v>
      </c>
      <c r="AA71" s="38">
        <v>64</v>
      </c>
      <c r="AB71" s="17">
        <v>7</v>
      </c>
      <c r="AC71" s="8">
        <f t="shared" si="22"/>
        <v>0.109375</v>
      </c>
      <c r="AD71" s="46">
        <v>4</v>
      </c>
      <c r="AE71" s="44">
        <v>1</v>
      </c>
      <c r="AF71" s="8">
        <f t="shared" si="23"/>
        <v>0.25</v>
      </c>
    </row>
    <row r="72" spans="2:32" ht="15">
      <c r="B72" s="4" t="s" vm="7">
        <v>9</v>
      </c>
      <c r="C72" s="38">
        <v>5</v>
      </c>
      <c r="D72" s="17">
        <v>2</v>
      </c>
      <c r="E72" s="8">
        <f t="shared" si="14"/>
        <v>0.4</v>
      </c>
      <c r="F72" s="7">
        <v>421</v>
      </c>
      <c r="G72" s="37">
        <v>37</v>
      </c>
      <c r="H72" s="8">
        <f t="shared" si="15"/>
        <v>8.7885985748218529E-2</v>
      </c>
      <c r="I72" s="33">
        <v>614</v>
      </c>
      <c r="J72" s="37">
        <v>34</v>
      </c>
      <c r="K72" s="8">
        <f t="shared" si="16"/>
        <v>5.5374592833876218E-2</v>
      </c>
      <c r="L72" s="7">
        <v>492</v>
      </c>
      <c r="M72" s="37">
        <v>28</v>
      </c>
      <c r="N72" s="8">
        <f t="shared" si="17"/>
        <v>5.6910569105691054E-2</v>
      </c>
      <c r="O72" s="33">
        <v>432</v>
      </c>
      <c r="P72" s="37">
        <v>11</v>
      </c>
      <c r="Q72" s="8">
        <f t="shared" si="18"/>
        <v>2.5462962962962962E-2</v>
      </c>
      <c r="R72" s="7">
        <v>310</v>
      </c>
      <c r="S72" s="37">
        <v>5</v>
      </c>
      <c r="T72" s="8">
        <f t="shared" si="19"/>
        <v>1.6129032258064516E-2</v>
      </c>
      <c r="U72" s="38">
        <v>65</v>
      </c>
      <c r="V72" s="17">
        <v>2</v>
      </c>
      <c r="W72" s="8">
        <f t="shared" si="20"/>
        <v>3.0769230769230771E-2</v>
      </c>
      <c r="X72" s="7">
        <v>34</v>
      </c>
      <c r="Y72" s="37">
        <v>4</v>
      </c>
      <c r="Z72" s="8">
        <f t="shared" si="21"/>
        <v>0.11764705882352941</v>
      </c>
      <c r="AA72" s="33">
        <v>9</v>
      </c>
      <c r="AB72" s="37">
        <v>1</v>
      </c>
      <c r="AC72" s="8">
        <f t="shared" si="22"/>
        <v>0.1111111111111111</v>
      </c>
      <c r="AD72" s="46"/>
      <c r="AE72" s="44"/>
      <c r="AF72" s="8"/>
    </row>
    <row r="73" spans="2:32" ht="15">
      <c r="B73" s="4" t="s" vm="8">
        <v>10</v>
      </c>
      <c r="C73" s="33"/>
      <c r="D73" s="37"/>
      <c r="E73" s="8"/>
      <c r="F73" s="17">
        <v>119</v>
      </c>
      <c r="G73" s="17">
        <v>3</v>
      </c>
      <c r="H73" s="8">
        <f t="shared" si="15"/>
        <v>2.5210084033613446E-2</v>
      </c>
      <c r="I73" s="38">
        <v>538</v>
      </c>
      <c r="J73" s="17">
        <v>30</v>
      </c>
      <c r="K73" s="8">
        <f t="shared" si="16"/>
        <v>5.5762081784386616E-2</v>
      </c>
      <c r="L73" s="7">
        <v>507</v>
      </c>
      <c r="M73" s="37">
        <v>23</v>
      </c>
      <c r="N73" s="8">
        <f t="shared" si="17"/>
        <v>4.5364891518737675E-2</v>
      </c>
      <c r="O73" s="38">
        <v>313</v>
      </c>
      <c r="P73" s="17">
        <v>15</v>
      </c>
      <c r="Q73" s="8">
        <f t="shared" si="18"/>
        <v>4.7923322683706068E-2</v>
      </c>
      <c r="R73" s="17">
        <v>133</v>
      </c>
      <c r="S73" s="17">
        <v>4</v>
      </c>
      <c r="T73" s="8">
        <f t="shared" si="19"/>
        <v>3.007518796992481E-2</v>
      </c>
      <c r="U73" s="38">
        <v>67</v>
      </c>
      <c r="V73" s="17">
        <v>4</v>
      </c>
      <c r="W73" s="8">
        <f t="shared" si="20"/>
        <v>5.9701492537313432E-2</v>
      </c>
      <c r="X73" s="15">
        <v>29</v>
      </c>
      <c r="Y73" s="22">
        <v>1</v>
      </c>
      <c r="Z73" s="8">
        <f t="shared" si="21"/>
        <v>3.4482758620689655E-2</v>
      </c>
      <c r="AA73" s="36"/>
      <c r="AB73" s="37"/>
      <c r="AC73" s="8"/>
      <c r="AD73" s="46"/>
      <c r="AE73" s="44"/>
      <c r="AF73" s="8"/>
    </row>
    <row r="74" spans="2:32" ht="15.5" thickBot="1">
      <c r="B74" s="19" t="s">
        <v>11</v>
      </c>
      <c r="C74" s="58">
        <f>SUM(C67:C70)</f>
        <v>450</v>
      </c>
      <c r="D74" s="54">
        <f>SUM(D67:D70)</f>
        <v>124</v>
      </c>
      <c r="E74" s="41">
        <f>SUM(D74/C74)</f>
        <v>0.27555555555555555</v>
      </c>
      <c r="F74" s="53">
        <f>SUM(F67:F70)</f>
        <v>6250</v>
      </c>
      <c r="G74" s="54">
        <f>SUM(G67:G70)</f>
        <v>505</v>
      </c>
      <c r="H74" s="55">
        <f>SUM(G74/F74)</f>
        <v>8.0799999999999997E-2</v>
      </c>
      <c r="I74" s="58">
        <f>SUM(I67:I70)</f>
        <v>8302</v>
      </c>
      <c r="J74" s="54">
        <f>SUM(J67:J70)</f>
        <v>261</v>
      </c>
      <c r="K74" s="41">
        <f>SUM(J74/I74)</f>
        <v>3.1438207660804622E-2</v>
      </c>
      <c r="L74" s="53">
        <f>SUM(L67:L70)</f>
        <v>7807</v>
      </c>
      <c r="M74" s="54">
        <f>SUM(M67:M70)</f>
        <v>175</v>
      </c>
      <c r="N74" s="55">
        <f>SUM(M74/L74)</f>
        <v>2.2415780709619571E-2</v>
      </c>
      <c r="O74" s="58">
        <f>SUM(O67:O70)</f>
        <v>8235</v>
      </c>
      <c r="P74" s="54">
        <f>SUM(P67:P70)</f>
        <v>148</v>
      </c>
      <c r="Q74" s="41">
        <f>SUM(P74/O74)</f>
        <v>1.7972070431086826E-2</v>
      </c>
      <c r="R74" s="53">
        <f>SUM(R67:R70)</f>
        <v>8358</v>
      </c>
      <c r="S74" s="54">
        <f>SUM(S67:S70)</f>
        <v>120</v>
      </c>
      <c r="T74" s="55">
        <f>SUM(S74/R74)</f>
        <v>1.4357501794687724E-2</v>
      </c>
      <c r="U74" s="58">
        <f>SUM(U67:U70)</f>
        <v>10058</v>
      </c>
      <c r="V74" s="54">
        <f>SUM(V67:V70)</f>
        <v>184</v>
      </c>
      <c r="W74" s="41">
        <f>SUM(V74/U74)</f>
        <v>1.8293895406641478E-2</v>
      </c>
      <c r="X74" s="53">
        <f>SUM(X67:X70)</f>
        <v>8841</v>
      </c>
      <c r="Y74" s="54">
        <f>SUM(Y67:Y70)</f>
        <v>245</v>
      </c>
      <c r="Z74" s="55">
        <f>SUM(Y74/X74)</f>
        <v>2.7711797307996833E-2</v>
      </c>
      <c r="AA74" s="58">
        <f>SUM(AA67:AA70)</f>
        <v>5279</v>
      </c>
      <c r="AB74" s="54">
        <f>SUM(AB67:AB70)</f>
        <v>218</v>
      </c>
      <c r="AC74" s="41">
        <f>SUM(AB74/AA74)</f>
        <v>4.1295699943171053E-2</v>
      </c>
      <c r="AD74" s="53">
        <f>SUM(AD67:AD70)</f>
        <v>773</v>
      </c>
      <c r="AE74" s="54">
        <f>SUM(AE67:AE70)</f>
        <v>25</v>
      </c>
      <c r="AF74" s="55">
        <f>SUM(AE74/AD74)</f>
        <v>3.2341526520051747E-2</v>
      </c>
    </row>
    <row r="75" spans="2:32" ht="15.5" thickBot="1">
      <c r="B75" s="19" t="s">
        <v>12</v>
      </c>
      <c r="C75" s="85">
        <f>SUM(C66:C73)</f>
        <v>558</v>
      </c>
      <c r="D75" s="20">
        <f>SUM(D66:D73)</f>
        <v>160</v>
      </c>
      <c r="E75" s="56">
        <f>SUM(D75/C75)</f>
        <v>0.28673835125448027</v>
      </c>
      <c r="F75" s="20">
        <f>SUM(F66:F73)</f>
        <v>10331</v>
      </c>
      <c r="G75" s="20">
        <f>SUM(G66:G73)</f>
        <v>1047</v>
      </c>
      <c r="H75" s="56">
        <f>SUM(G75/F75)</f>
        <v>0.10134546510502372</v>
      </c>
      <c r="I75" s="85">
        <f>SUM(I66:I73)</f>
        <v>13746</v>
      </c>
      <c r="J75" s="20">
        <f>SUM(J66:J73)</f>
        <v>605</v>
      </c>
      <c r="K75" s="56">
        <f>SUM(J75/I75)</f>
        <v>4.4012803724719919E-2</v>
      </c>
      <c r="L75" s="20">
        <f>SUM(L66:L73)</f>
        <v>11121</v>
      </c>
      <c r="M75" s="20">
        <f>SUM(M66:M73)</f>
        <v>329</v>
      </c>
      <c r="N75" s="56">
        <f>SUM(M75/L75)</f>
        <v>2.9583670533225429E-2</v>
      </c>
      <c r="O75" s="85">
        <f>SUM(O66:O73)</f>
        <v>10046</v>
      </c>
      <c r="P75" s="20">
        <f>SUM(P66:P73)</f>
        <v>218</v>
      </c>
      <c r="Q75" s="56">
        <f>SUM(P75/O75)</f>
        <v>2.1700179175791361E-2</v>
      </c>
      <c r="R75" s="20">
        <f>SUM(R66:R73)</f>
        <v>9404</v>
      </c>
      <c r="S75" s="20">
        <f>SUM(S66:S73)</f>
        <v>151</v>
      </c>
      <c r="T75" s="56">
        <f>SUM(S75/R75)</f>
        <v>1.6056997022543599E-2</v>
      </c>
      <c r="U75" s="85">
        <f>SUM(U66:U73)</f>
        <v>10470</v>
      </c>
      <c r="V75" s="20">
        <f>SUM(V66:V73)</f>
        <v>203</v>
      </c>
      <c r="W75" s="56">
        <f>SUM(V75/U75)</f>
        <v>1.938872970391595E-2</v>
      </c>
      <c r="X75" s="20">
        <f>SUM(X66:X73)</f>
        <v>9067</v>
      </c>
      <c r="Y75" s="20">
        <f>SUM(Y66:Y73)</f>
        <v>262</v>
      </c>
      <c r="Z75" s="56">
        <f>SUM(Y75/X75)</f>
        <v>2.8895996470717989E-2</v>
      </c>
      <c r="AA75" s="85">
        <f>SUM(AA66:AA73)</f>
        <v>5375</v>
      </c>
      <c r="AB75" s="20">
        <f>SUM(AB66:AB73)</f>
        <v>227</v>
      </c>
      <c r="AC75" s="56">
        <f>SUM(AB75/AA75)</f>
        <v>4.2232558139534887E-2</v>
      </c>
      <c r="AD75" s="20">
        <f>SUM(AD66:AD73)</f>
        <v>777</v>
      </c>
      <c r="AE75" s="20">
        <f>SUM(AE66:AE73)</f>
        <v>26</v>
      </c>
      <c r="AF75" s="56">
        <f>SUM(AE75/AD75)</f>
        <v>3.3462033462033462E-2</v>
      </c>
    </row>
    <row r="76" spans="2:32" ht="15.5" thickBot="1">
      <c r="B76" s="73" t="s">
        <v>38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5"/>
    </row>
    <row r="79" spans="2:32">
      <c r="Z79" t="s">
        <v>44</v>
      </c>
      <c r="AA79" s="97">
        <f>SUM(AA71+AD71)</f>
        <v>68</v>
      </c>
      <c r="AB79" s="97">
        <f>SUM(AB71+AE71)</f>
        <v>8</v>
      </c>
      <c r="AC79" s="98">
        <f>SUM(AB79/AA79)</f>
        <v>0.11764705882352941</v>
      </c>
    </row>
    <row r="80" spans="2:32">
      <c r="Z80" t="s">
        <v>45</v>
      </c>
      <c r="AA80" s="97">
        <f>SUM(AA74+AD74)</f>
        <v>6052</v>
      </c>
      <c r="AB80" s="97">
        <f>SUM(AB74+AE74)</f>
        <v>243</v>
      </c>
      <c r="AC80" s="98">
        <f>SUM(AB80/AA80)</f>
        <v>4.0152015862524787E-2</v>
      </c>
    </row>
  </sheetData>
  <mergeCells count="34">
    <mergeCell ref="AA64:AC64"/>
    <mergeCell ref="AD64:AF64"/>
    <mergeCell ref="B76:T76"/>
    <mergeCell ref="B61:T61"/>
    <mergeCell ref="B63:AF63"/>
    <mergeCell ref="C64:E64"/>
    <mergeCell ref="F64:H64"/>
    <mergeCell ref="I64:K64"/>
    <mergeCell ref="L64:N64"/>
    <mergeCell ref="O64:Q64"/>
    <mergeCell ref="R64:T64"/>
    <mergeCell ref="U64:W64"/>
    <mergeCell ref="X64:Z64"/>
    <mergeCell ref="B46:Q46"/>
    <mergeCell ref="B48:T48"/>
    <mergeCell ref="C49:E49"/>
    <mergeCell ref="F49:H49"/>
    <mergeCell ref="I49:K49"/>
    <mergeCell ref="L49:N49"/>
    <mergeCell ref="O49:Q49"/>
    <mergeCell ref="R49:T49"/>
    <mergeCell ref="B31:H31"/>
    <mergeCell ref="B33:Q33"/>
    <mergeCell ref="C34:E34"/>
    <mergeCell ref="F34:H34"/>
    <mergeCell ref="I34:K34"/>
    <mergeCell ref="L34:N34"/>
    <mergeCell ref="O34:Q34"/>
    <mergeCell ref="A1:M1"/>
    <mergeCell ref="B3:E3"/>
    <mergeCell ref="B16:E16"/>
    <mergeCell ref="B18:H18"/>
    <mergeCell ref="C19:E19"/>
    <mergeCell ref="F19:H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4" ma:contentTypeDescription="Create a new document." ma:contentTypeScope="" ma:versionID="03ea1bab4804d4e8b54f80c46a2fa4f3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2d7c8c61dc740cc49470ce2b631b90da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Props1.xml><?xml version="1.0" encoding="utf-8"?>
<ds:datastoreItem xmlns:ds="http://schemas.openxmlformats.org/officeDocument/2006/customXml" ds:itemID="{30E1043E-0CA0-4B02-ACA2-452A551E29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C4C166-9DCF-4F0E-AC13-B37D01148774}"/>
</file>

<file path=customXml/itemProps3.xml><?xml version="1.0" encoding="utf-8"?>
<ds:datastoreItem xmlns:ds="http://schemas.openxmlformats.org/officeDocument/2006/customXml" ds:itemID="{653242A0-0708-4477-B45F-C6BCEB319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d51042-8f70-4ee5-b78e-09244b73d626"/>
    <ds:schemaRef ds:uri="1605abb2-17eb-4460-93a0-4b01ca7ad98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Schouw</dc:creator>
  <cp:lastModifiedBy>Nadia Schouw</cp:lastModifiedBy>
  <dcterms:created xsi:type="dcterms:W3CDTF">2020-02-17T15:18:47Z</dcterms:created>
  <dcterms:modified xsi:type="dcterms:W3CDTF">2021-03-15T18:43:57Z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